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97" i="1"/>
  <c r="L105"/>
  <c r="L82"/>
  <c r="K82"/>
  <c r="M53"/>
  <c r="M52"/>
  <c r="L51"/>
  <c r="K51"/>
  <c r="M81"/>
  <c r="L80"/>
  <c r="M80" s="1"/>
  <c r="K80"/>
  <c r="L78"/>
  <c r="L71"/>
  <c r="L69"/>
  <c r="L67"/>
  <c r="L65"/>
  <c r="L58"/>
  <c r="L56"/>
  <c r="L54"/>
  <c r="L30"/>
  <c r="L28"/>
  <c r="L23"/>
  <c r="L20"/>
  <c r="L16"/>
  <c r="L13"/>
  <c r="L9"/>
  <c r="L6"/>
  <c r="M60"/>
  <c r="M61"/>
  <c r="M62"/>
  <c r="M63"/>
  <c r="M51" l="1"/>
  <c r="R47"/>
  <c r="R46"/>
  <c r="R45"/>
  <c r="R44"/>
  <c r="R43"/>
  <c r="R42"/>
  <c r="R41"/>
  <c r="Q47"/>
  <c r="Q46"/>
  <c r="Q45"/>
  <c r="Q44"/>
  <c r="Q43"/>
  <c r="Q42"/>
  <c r="Q41"/>
  <c r="M104"/>
  <c r="M92"/>
  <c r="M16"/>
  <c r="M13"/>
  <c r="M79"/>
  <c r="M77"/>
  <c r="M76"/>
  <c r="M75"/>
  <c r="M74"/>
  <c r="M73"/>
  <c r="M72"/>
  <c r="M70"/>
  <c r="M68"/>
  <c r="M66"/>
  <c r="M64"/>
  <c r="M59"/>
  <c r="M57"/>
  <c r="M55"/>
  <c r="M50"/>
  <c r="M49"/>
  <c r="M47"/>
  <c r="M46"/>
  <c r="M45"/>
  <c r="M44"/>
  <c r="M43"/>
  <c r="M42"/>
  <c r="M41"/>
  <c r="M39"/>
  <c r="M38"/>
  <c r="M37"/>
  <c r="M36"/>
  <c r="M35"/>
  <c r="M32"/>
  <c r="M31"/>
  <c r="M29"/>
  <c r="M27"/>
  <c r="M26"/>
  <c r="M25"/>
  <c r="M24"/>
  <c r="M22"/>
  <c r="M21"/>
  <c r="M19"/>
  <c r="M18"/>
  <c r="M17"/>
  <c r="M15"/>
  <c r="M14"/>
  <c r="M12"/>
  <c r="M11"/>
  <c r="M10"/>
  <c r="M8"/>
  <c r="M7"/>
  <c r="K78"/>
  <c r="M78" s="1"/>
  <c r="K71"/>
  <c r="M71" s="1"/>
  <c r="M69"/>
  <c r="K69"/>
  <c r="M67"/>
  <c r="K67"/>
  <c r="M65"/>
  <c r="K65"/>
  <c r="M58"/>
  <c r="K58"/>
  <c r="M56"/>
  <c r="K56"/>
  <c r="M54"/>
  <c r="K54"/>
  <c r="L48"/>
  <c r="M48" s="1"/>
  <c r="K48"/>
  <c r="K34"/>
  <c r="L40"/>
  <c r="K40"/>
  <c r="L34"/>
  <c r="K30"/>
  <c r="M30" s="1"/>
  <c r="K28"/>
  <c r="M28" s="1"/>
  <c r="K23"/>
  <c r="M23" s="1"/>
  <c r="K20"/>
  <c r="M20" s="1"/>
  <c r="K16"/>
  <c r="K13"/>
  <c r="K9"/>
  <c r="M9" s="1"/>
  <c r="K6"/>
  <c r="M6" s="1"/>
  <c r="M98"/>
  <c r="M97" s="1"/>
  <c r="L103"/>
  <c r="K103"/>
  <c r="K97"/>
  <c r="M91"/>
  <c r="M90"/>
  <c r="M88"/>
  <c r="M87" s="1"/>
  <c r="L89"/>
  <c r="L87"/>
  <c r="K89"/>
  <c r="K87"/>
  <c r="L92" l="1"/>
  <c r="L33"/>
  <c r="R48"/>
  <c r="M103"/>
  <c r="M34"/>
  <c r="M40"/>
  <c r="K33"/>
  <c r="K105" s="1"/>
  <c r="Q48"/>
  <c r="K92"/>
  <c r="M89"/>
  <c r="M82" l="1"/>
  <c r="M33"/>
  <c r="M105" l="1"/>
</calcChain>
</file>

<file path=xl/sharedStrings.xml><?xml version="1.0" encoding="utf-8"?>
<sst xmlns="http://schemas.openxmlformats.org/spreadsheetml/2006/main" count="457" uniqueCount="123">
  <si>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</si>
  <si>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</si>
  <si>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</si>
  <si>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</si>
  <si>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</si>
  <si>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</si>
  <si>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</si>
  <si>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</si>
  <si>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</si>
  <si>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</si>
  <si>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</si>
  <si>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</si>
  <si>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</si>
  <si>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</si>
  <si>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</si>
  <si>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</si>
  <si>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</si>
  <si>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</si>
  <si>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</si>
  <si>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</si>
  <si>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</si>
  <si>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</si>
  <si>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</si>
  <si>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</si>
  <si>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</si>
  <si>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</si>
  <si>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</si>
  <si>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</si>
  <si>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</si>
  <si>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</si>
  <si>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</si>
  <si>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</si>
  <si>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</si>
  <si>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</si>
  <si>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</si>
  <si>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</si>
  <si>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</si>
  <si>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</si>
  <si>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</si>
  <si>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</si>
  <si>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</si>
  <si>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</si>
  <si>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</si>
  <si>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</si>
  <si>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</si>
  <si>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</si>
  <si>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</si>
  <si>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</si>
  <si>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</si>
  <si>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</si>
  <si>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</si>
  <si>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</si>
  <si>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</si>
  <si>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</si>
  <si>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</si>
  <si>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</si>
  <si>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</si>
  <si>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</si>
  <si>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</si>
  <si>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</si>
  <si>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</si>
  <si>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</si>
  <si>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</si>
  <si>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</si>
  <si>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</si>
  <si>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</si>
  <si>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</si>
  <si>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</si>
  <si>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</si>
  <si>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</si>
  <si>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</si>
  <si>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</si>
  <si>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</si>
  <si>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</si>
  <si>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</si>
  <si>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</si>
  <si>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</si>
  <si>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</si>
  <si>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</si>
  <si>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</si>
  <si>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</si>
  <si>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</si>
  <si>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</si>
  <si>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</si>
  <si>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</si>
  <si>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</si>
  <si>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</si>
  <si>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</si>
  <si>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</si>
  <si>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</si>
  <si>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</si>
  <si>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</si>
  <si>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</si>
  <si>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</si>
  <si>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</si>
  <si>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</si>
  <si>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</si>
  <si>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</si>
  <si>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</si>
  <si>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</si>
  <si>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</si>
  <si>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</si>
  <si>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</si>
  <si>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</si>
  <si>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</si>
  <si>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</si>
  <si>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</si>
  <si>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</si>
  <si>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</si>
  <si>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</si>
  <si>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</si>
  <si>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</si>
  <si>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</si>
  <si>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</si>
  <si>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Администрация города Евпатории  по  состоянию  на 01 марта 2023 года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</si>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</sst>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6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3" fillId="0" borderId="19" xfId="0" applyNumberFormat="1" applyFont="1" applyBorder="1" applyAlignment="1">
      <alignment vertical="center"/>
    </xf>
    <xf numFmtId="2" fontId="0" fillId="0" borderId="19" xfId="0" applyNumberFormat="1" applyBorder="1"/>
    <xf numFmtId="0" fontId="12" fillId="0" borderId="0" xfId="0" applyFont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5" fillId="0" borderId="0" xfId="0" applyFont="1"/>
    <xf numFmtId="164" fontId="15" fillId="0" borderId="0" xfId="0" applyNumberFormat="1" applyFont="1"/>
    <xf numFmtId="2" fontId="7" fillId="0" borderId="10" xfId="0" applyNumberFormat="1" applyFont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4" fontId="0" fillId="0" borderId="19" xfId="0" applyNumberFormat="1" applyBorder="1"/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06"/>
  <sheetViews>
    <sheetView tabSelected="1" workbookViewId="0">
      <selection activeCell="P98" sqref="P98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1.5703125" customWidth="1"/>
  </cols>
  <sheetData>
    <row r="1" spans="2:22" ht="15" customHeight="1" thickBot="1"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22" ht="15" customHeight="1" thickBot="1">
      <c r="B2" s="115" t="s">
        <v>114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7"/>
    </row>
    <row r="3" spans="2:22" ht="15.75" thickBot="1">
      <c r="B3" s="75"/>
      <c r="C3" s="75"/>
      <c r="D3" s="75"/>
      <c r="E3" s="75"/>
      <c r="F3" s="75"/>
      <c r="G3" s="75"/>
      <c r="H3" s="75"/>
      <c r="I3" s="75"/>
      <c r="J3" s="2"/>
      <c r="K3" s="2"/>
      <c r="L3" s="2"/>
    </row>
    <row r="4" spans="2:22" ht="39" customHeight="1" thickBot="1">
      <c r="B4" s="71" t="s">
        <v>96</v>
      </c>
      <c r="C4" s="72"/>
      <c r="D4" s="71" t="s">
        <v>97</v>
      </c>
      <c r="E4" s="72"/>
      <c r="F4" s="71" t="s">
        <v>95</v>
      </c>
      <c r="G4" s="72"/>
      <c r="H4" s="71" t="s">
        <v>0</v>
      </c>
      <c r="I4" s="72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73">
        <v>2</v>
      </c>
      <c r="C5" s="73"/>
      <c r="D5" s="73">
        <v>3</v>
      </c>
      <c r="E5" s="73"/>
      <c r="F5" s="73">
        <v>4</v>
      </c>
      <c r="G5" s="73"/>
      <c r="H5" s="73">
        <v>5</v>
      </c>
      <c r="I5" s="73"/>
      <c r="J5" s="3"/>
      <c r="K5" s="23"/>
      <c r="L5" s="23"/>
      <c r="M5" s="24"/>
    </row>
    <row r="6" spans="2:22" ht="75" customHeight="1">
      <c r="B6" s="78" t="s">
        <v>1</v>
      </c>
      <c r="C6" s="79"/>
      <c r="D6" s="80" t="s">
        <v>2</v>
      </c>
      <c r="E6" s="79"/>
      <c r="F6" s="80" t="s">
        <v>4</v>
      </c>
      <c r="G6" s="79"/>
      <c r="H6" s="81"/>
      <c r="I6" s="82"/>
      <c r="J6" s="63" t="s">
        <v>3</v>
      </c>
      <c r="K6" s="44">
        <f>K7+K8</f>
        <v>3490027</v>
      </c>
      <c r="L6" s="44">
        <f>L7+L8</f>
        <v>535637.59</v>
      </c>
      <c r="M6" s="54">
        <f>L6/K6*100</f>
        <v>15.3476632129207</v>
      </c>
      <c r="Q6" s="53"/>
    </row>
    <row r="7" spans="2:22" ht="15" customHeight="1">
      <c r="B7" s="76" t="s">
        <v>1</v>
      </c>
      <c r="C7" s="77"/>
      <c r="D7" s="77" t="s">
        <v>2</v>
      </c>
      <c r="E7" s="77"/>
      <c r="F7" s="77" t="s">
        <v>4</v>
      </c>
      <c r="G7" s="77"/>
      <c r="H7" s="77" t="s">
        <v>6</v>
      </c>
      <c r="I7" s="77"/>
      <c r="J7" s="5" t="s">
        <v>5</v>
      </c>
      <c r="K7" s="1">
        <v>2680512</v>
      </c>
      <c r="L7" s="4">
        <v>411799.64</v>
      </c>
      <c r="M7" s="55">
        <f>L7/K7*100</f>
        <v>15.362723240933077</v>
      </c>
    </row>
    <row r="8" spans="2:22" ht="62.25" customHeight="1">
      <c r="B8" s="76" t="s">
        <v>1</v>
      </c>
      <c r="C8" s="77"/>
      <c r="D8" s="77" t="s">
        <v>2</v>
      </c>
      <c r="E8" s="77"/>
      <c r="F8" s="77" t="s">
        <v>4</v>
      </c>
      <c r="G8" s="77"/>
      <c r="H8" s="77" t="s">
        <v>7</v>
      </c>
      <c r="I8" s="77"/>
      <c r="J8" s="5" t="s">
        <v>79</v>
      </c>
      <c r="K8" s="1">
        <v>809515</v>
      </c>
      <c r="L8" s="4">
        <v>123837.95</v>
      </c>
      <c r="M8" s="55">
        <f>L8/K8*100</f>
        <v>15.297795593657931</v>
      </c>
      <c r="V8" s="43"/>
    </row>
    <row r="9" spans="2:22" ht="80.25" customHeight="1">
      <c r="B9" s="83" t="s">
        <v>1</v>
      </c>
      <c r="C9" s="84"/>
      <c r="D9" s="85" t="s">
        <v>2</v>
      </c>
      <c r="E9" s="84"/>
      <c r="F9" s="85" t="s">
        <v>9</v>
      </c>
      <c r="G9" s="84"/>
      <c r="H9" s="86"/>
      <c r="I9" s="87"/>
      <c r="J9" s="64" t="s">
        <v>8</v>
      </c>
      <c r="K9" s="45">
        <f>K12+K11+K10</f>
        <v>391624</v>
      </c>
      <c r="L9" s="45">
        <f>L12+L11+L10</f>
        <v>91085.36</v>
      </c>
      <c r="M9" s="54">
        <f>L9/K9*100</f>
        <v>23.258370273527671</v>
      </c>
    </row>
    <row r="10" spans="2:22" ht="23.25" customHeight="1">
      <c r="B10" s="76" t="s">
        <v>1</v>
      </c>
      <c r="C10" s="77"/>
      <c r="D10" s="77" t="s">
        <v>2</v>
      </c>
      <c r="E10" s="77"/>
      <c r="F10" s="77" t="s">
        <v>9</v>
      </c>
      <c r="G10" s="77"/>
      <c r="H10" s="77" t="s">
        <v>11</v>
      </c>
      <c r="I10" s="77"/>
      <c r="J10" s="57" t="s">
        <v>10</v>
      </c>
      <c r="K10" s="1">
        <v>110349.2</v>
      </c>
      <c r="L10" s="4">
        <v>0</v>
      </c>
      <c r="M10" s="55">
        <f t="shared" ref="M10:M12" si="0">L10/K10*100</f>
        <v>0</v>
      </c>
    </row>
    <row r="11" spans="2:22" ht="23.25" customHeight="1">
      <c r="B11" s="76" t="s">
        <v>1</v>
      </c>
      <c r="C11" s="77"/>
      <c r="D11" s="77" t="s">
        <v>2</v>
      </c>
      <c r="E11" s="77"/>
      <c r="F11" s="77" t="s">
        <v>9</v>
      </c>
      <c r="G11" s="77"/>
      <c r="H11" s="77" t="s">
        <v>13</v>
      </c>
      <c r="I11" s="77"/>
      <c r="J11" s="57" t="s">
        <v>12</v>
      </c>
      <c r="K11" s="1">
        <v>190189.44</v>
      </c>
      <c r="L11" s="4">
        <v>0</v>
      </c>
      <c r="M11" s="55">
        <f t="shared" si="0"/>
        <v>0</v>
      </c>
    </row>
    <row r="12" spans="2:22" ht="15" customHeight="1">
      <c r="B12" s="76" t="s">
        <v>1</v>
      </c>
      <c r="C12" s="77"/>
      <c r="D12" s="77" t="s">
        <v>2</v>
      </c>
      <c r="E12" s="77"/>
      <c r="F12" s="77" t="s">
        <v>9</v>
      </c>
      <c r="G12" s="77"/>
      <c r="H12" s="77" t="s">
        <v>15</v>
      </c>
      <c r="I12" s="77"/>
      <c r="J12" s="57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88" t="s">
        <v>1</v>
      </c>
      <c r="C13" s="89"/>
      <c r="D13" s="89" t="s">
        <v>2</v>
      </c>
      <c r="E13" s="89"/>
      <c r="F13" s="89" t="s">
        <v>17</v>
      </c>
      <c r="G13" s="89"/>
      <c r="H13" s="90"/>
      <c r="I13" s="90"/>
      <c r="J13" s="65" t="s">
        <v>16</v>
      </c>
      <c r="K13" s="45">
        <f>K14+K15</f>
        <v>1308760</v>
      </c>
      <c r="L13" s="45">
        <f>L14+L15</f>
        <v>194959.86</v>
      </c>
      <c r="M13" s="54">
        <f>L13/K13*100</f>
        <v>14.896532595739478</v>
      </c>
    </row>
    <row r="14" spans="2:22" ht="15" customHeight="1">
      <c r="B14" s="76" t="s">
        <v>1</v>
      </c>
      <c r="C14" s="77"/>
      <c r="D14" s="77" t="s">
        <v>2</v>
      </c>
      <c r="E14" s="77"/>
      <c r="F14" s="77" t="s">
        <v>17</v>
      </c>
      <c r="G14" s="77"/>
      <c r="H14" s="77" t="s">
        <v>6</v>
      </c>
      <c r="I14" s="77"/>
      <c r="J14" s="5" t="s">
        <v>5</v>
      </c>
      <c r="K14" s="1">
        <v>1005192</v>
      </c>
      <c r="L14" s="4">
        <v>149738.75</v>
      </c>
      <c r="M14" s="7">
        <f t="shared" ref="M14:M15" si="1">L14/K14*100</f>
        <v>14.896532204792717</v>
      </c>
    </row>
    <row r="15" spans="2:22" ht="34.5" customHeight="1">
      <c r="B15" s="76" t="s">
        <v>1</v>
      </c>
      <c r="C15" s="77"/>
      <c r="D15" s="77" t="s">
        <v>2</v>
      </c>
      <c r="E15" s="77"/>
      <c r="F15" s="77" t="s">
        <v>17</v>
      </c>
      <c r="G15" s="77"/>
      <c r="H15" s="77" t="s">
        <v>7</v>
      </c>
      <c r="I15" s="77"/>
      <c r="J15" s="5" t="s">
        <v>79</v>
      </c>
      <c r="K15" s="1">
        <v>303568</v>
      </c>
      <c r="L15" s="4">
        <v>45221.11</v>
      </c>
      <c r="M15" s="7">
        <f t="shared" si="1"/>
        <v>14.896533890265115</v>
      </c>
    </row>
    <row r="16" spans="2:22" ht="90.75" customHeight="1">
      <c r="B16" s="88" t="s">
        <v>1</v>
      </c>
      <c r="C16" s="89"/>
      <c r="D16" s="89" t="s">
        <v>2</v>
      </c>
      <c r="E16" s="89"/>
      <c r="F16" s="89" t="s">
        <v>19</v>
      </c>
      <c r="G16" s="89"/>
      <c r="H16" s="90"/>
      <c r="I16" s="90"/>
      <c r="J16" s="65" t="s">
        <v>18</v>
      </c>
      <c r="K16" s="46">
        <f>K17+K18+K19</f>
        <v>153714</v>
      </c>
      <c r="L16" s="46">
        <f>L17+L18+L19</f>
        <v>45730</v>
      </c>
      <c r="M16" s="54">
        <f>L16/K16*100</f>
        <v>29.750055297500555</v>
      </c>
    </row>
    <row r="17" spans="2:13" ht="23.25" customHeight="1">
      <c r="B17" s="76" t="s">
        <v>1</v>
      </c>
      <c r="C17" s="77"/>
      <c r="D17" s="77" t="s">
        <v>2</v>
      </c>
      <c r="E17" s="77"/>
      <c r="F17" s="77" t="s">
        <v>19</v>
      </c>
      <c r="G17" s="77"/>
      <c r="H17" s="77" t="s">
        <v>11</v>
      </c>
      <c r="I17" s="77"/>
      <c r="J17" s="57" t="s">
        <v>10</v>
      </c>
      <c r="K17" s="1">
        <v>35092</v>
      </c>
      <c r="L17" s="4">
        <v>0</v>
      </c>
      <c r="M17" s="7">
        <f t="shared" ref="M17:M19" si="2">L17/K17*100</f>
        <v>0</v>
      </c>
    </row>
    <row r="18" spans="2:13" ht="23.25" customHeight="1">
      <c r="B18" s="76" t="s">
        <v>1</v>
      </c>
      <c r="C18" s="77"/>
      <c r="D18" s="77" t="s">
        <v>2</v>
      </c>
      <c r="E18" s="77"/>
      <c r="F18" s="77" t="s">
        <v>19</v>
      </c>
      <c r="G18" s="77"/>
      <c r="H18" s="77" t="s">
        <v>13</v>
      </c>
      <c r="I18" s="77"/>
      <c r="J18" s="57" t="s">
        <v>12</v>
      </c>
      <c r="K18" s="1">
        <v>53807.33</v>
      </c>
      <c r="L18" s="4">
        <v>0</v>
      </c>
      <c r="M18" s="7">
        <f t="shared" si="2"/>
        <v>0</v>
      </c>
    </row>
    <row r="19" spans="2:13" ht="15" customHeight="1">
      <c r="B19" s="76" t="s">
        <v>1</v>
      </c>
      <c r="C19" s="77"/>
      <c r="D19" s="77" t="s">
        <v>2</v>
      </c>
      <c r="E19" s="77"/>
      <c r="F19" s="77" t="s">
        <v>19</v>
      </c>
      <c r="G19" s="77"/>
      <c r="H19" s="77" t="s">
        <v>15</v>
      </c>
      <c r="I19" s="77"/>
      <c r="J19" s="57" t="s">
        <v>14</v>
      </c>
      <c r="K19" s="1">
        <v>64814.67</v>
      </c>
      <c r="L19" s="4">
        <v>45730</v>
      </c>
      <c r="M19" s="118">
        <f t="shared" si="2"/>
        <v>70.555014782918747</v>
      </c>
    </row>
    <row r="20" spans="2:13" ht="45.75" customHeight="1">
      <c r="B20" s="88" t="s">
        <v>1</v>
      </c>
      <c r="C20" s="89"/>
      <c r="D20" s="89" t="s">
        <v>2</v>
      </c>
      <c r="E20" s="89"/>
      <c r="F20" s="89" t="s">
        <v>21</v>
      </c>
      <c r="G20" s="89"/>
      <c r="H20" s="90"/>
      <c r="I20" s="90"/>
      <c r="J20" s="65" t="s">
        <v>20</v>
      </c>
      <c r="K20" s="45">
        <f>K22+K21</f>
        <v>34653138</v>
      </c>
      <c r="L20" s="45">
        <f>L22+L21</f>
        <v>5864298.2699999996</v>
      </c>
      <c r="M20" s="54">
        <f>L20/K20*100</f>
        <v>16.922849151496756</v>
      </c>
    </row>
    <row r="21" spans="2:13" ht="15" customHeight="1">
      <c r="B21" s="76" t="s">
        <v>1</v>
      </c>
      <c r="C21" s="77"/>
      <c r="D21" s="77" t="s">
        <v>2</v>
      </c>
      <c r="E21" s="77"/>
      <c r="F21" s="77" t="s">
        <v>21</v>
      </c>
      <c r="G21" s="77"/>
      <c r="H21" s="77" t="s">
        <v>6</v>
      </c>
      <c r="I21" s="77"/>
      <c r="J21" s="5" t="s">
        <v>5</v>
      </c>
      <c r="K21" s="1">
        <v>26615313</v>
      </c>
      <c r="L21" s="4">
        <v>4514904.13</v>
      </c>
      <c r="M21" s="55">
        <f t="shared" ref="M21:M22" si="3">L21/K21*100</f>
        <v>16.963558271886566</v>
      </c>
    </row>
    <row r="22" spans="2:13" ht="34.5" customHeight="1">
      <c r="B22" s="76" t="s">
        <v>1</v>
      </c>
      <c r="C22" s="77"/>
      <c r="D22" s="77" t="s">
        <v>2</v>
      </c>
      <c r="E22" s="77"/>
      <c r="F22" s="77" t="s">
        <v>21</v>
      </c>
      <c r="G22" s="77"/>
      <c r="H22" s="77" t="s">
        <v>7</v>
      </c>
      <c r="I22" s="77"/>
      <c r="J22" s="5" t="s">
        <v>79</v>
      </c>
      <c r="K22" s="1">
        <v>8037825</v>
      </c>
      <c r="L22" s="4">
        <v>1349394.14</v>
      </c>
      <c r="M22" s="118">
        <f t="shared" si="3"/>
        <v>16.788050747559197</v>
      </c>
    </row>
    <row r="23" spans="2:13" ht="57" customHeight="1">
      <c r="B23" s="88" t="s">
        <v>1</v>
      </c>
      <c r="C23" s="89"/>
      <c r="D23" s="89" t="s">
        <v>2</v>
      </c>
      <c r="E23" s="89"/>
      <c r="F23" s="89" t="s">
        <v>23</v>
      </c>
      <c r="G23" s="89"/>
      <c r="H23" s="90"/>
      <c r="I23" s="90"/>
      <c r="J23" s="65" t="s">
        <v>22</v>
      </c>
      <c r="K23" s="45">
        <f>K24+K25+K26+K27</f>
        <v>4022972.01</v>
      </c>
      <c r="L23" s="45">
        <f>L24+L25+L26+L27</f>
        <v>760389.04999999993</v>
      </c>
      <c r="M23" s="54">
        <f>L23/K23*100</f>
        <v>18.901176744702234</v>
      </c>
    </row>
    <row r="24" spans="2:13" ht="23.25" customHeight="1">
      <c r="B24" s="76" t="s">
        <v>1</v>
      </c>
      <c r="C24" s="77"/>
      <c r="D24" s="77" t="s">
        <v>2</v>
      </c>
      <c r="E24" s="77"/>
      <c r="F24" s="77" t="s">
        <v>23</v>
      </c>
      <c r="G24" s="77"/>
      <c r="H24" s="77" t="s">
        <v>11</v>
      </c>
      <c r="I24" s="77"/>
      <c r="J24" s="57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76" t="s">
        <v>1</v>
      </c>
      <c r="C25" s="77"/>
      <c r="D25" s="77" t="s">
        <v>2</v>
      </c>
      <c r="E25" s="77"/>
      <c r="F25" s="77" t="s">
        <v>23</v>
      </c>
      <c r="G25" s="77"/>
      <c r="H25" s="77" t="s">
        <v>13</v>
      </c>
      <c r="I25" s="77"/>
      <c r="J25" s="57" t="s">
        <v>12</v>
      </c>
      <c r="K25" s="1">
        <v>1732092</v>
      </c>
      <c r="L25" s="4">
        <v>183204.08</v>
      </c>
      <c r="M25" s="55">
        <f t="shared" si="4"/>
        <v>10.577040942397979</v>
      </c>
    </row>
    <row r="26" spans="2:13" ht="15" customHeight="1">
      <c r="B26" s="76" t="s">
        <v>1</v>
      </c>
      <c r="C26" s="77"/>
      <c r="D26" s="77" t="s">
        <v>2</v>
      </c>
      <c r="E26" s="77"/>
      <c r="F26" s="77" t="s">
        <v>23</v>
      </c>
      <c r="G26" s="77"/>
      <c r="H26" s="77" t="s">
        <v>15</v>
      </c>
      <c r="I26" s="77"/>
      <c r="J26" s="58" t="s">
        <v>14</v>
      </c>
      <c r="K26" s="1">
        <v>2010145.01</v>
      </c>
      <c r="L26" s="4">
        <v>577184.97</v>
      </c>
      <c r="M26" s="55">
        <f t="shared" si="4"/>
        <v>28.71359862739455</v>
      </c>
    </row>
    <row r="27" spans="2:13" ht="15" customHeight="1">
      <c r="B27" s="76" t="s">
        <v>1</v>
      </c>
      <c r="C27" s="77"/>
      <c r="D27" s="77" t="s">
        <v>2</v>
      </c>
      <c r="E27" s="77"/>
      <c r="F27" s="77" t="s">
        <v>23</v>
      </c>
      <c r="G27" s="77"/>
      <c r="H27" s="77" t="s">
        <v>25</v>
      </c>
      <c r="I27" s="77"/>
      <c r="J27" s="6" t="s">
        <v>24</v>
      </c>
      <c r="K27" s="1">
        <v>24362</v>
      </c>
      <c r="L27" s="4">
        <v>0</v>
      </c>
      <c r="M27" s="7">
        <f t="shared" si="4"/>
        <v>0</v>
      </c>
    </row>
    <row r="28" spans="2:13" ht="45.75" customHeight="1">
      <c r="B28" s="88" t="s">
        <v>1</v>
      </c>
      <c r="C28" s="89"/>
      <c r="D28" s="89" t="s">
        <v>26</v>
      </c>
      <c r="E28" s="89"/>
      <c r="F28" s="89" t="s">
        <v>28</v>
      </c>
      <c r="G28" s="89"/>
      <c r="H28" s="90"/>
      <c r="I28" s="90"/>
      <c r="J28" s="65" t="s">
        <v>27</v>
      </c>
      <c r="K28" s="45">
        <f>K29</f>
        <v>4294</v>
      </c>
      <c r="L28" s="45">
        <f>L29</f>
        <v>0</v>
      </c>
      <c r="M28" s="54">
        <f>L28/K28*100</f>
        <v>0</v>
      </c>
    </row>
    <row r="29" spans="2:13" ht="15" customHeight="1">
      <c r="B29" s="76" t="s">
        <v>1</v>
      </c>
      <c r="C29" s="77"/>
      <c r="D29" s="77" t="s">
        <v>26</v>
      </c>
      <c r="E29" s="77"/>
      <c r="F29" s="77" t="s">
        <v>28</v>
      </c>
      <c r="G29" s="77"/>
      <c r="H29" s="77" t="s">
        <v>15</v>
      </c>
      <c r="I29" s="77"/>
      <c r="J29" s="6" t="s">
        <v>14</v>
      </c>
      <c r="K29" s="1">
        <v>4294</v>
      </c>
      <c r="L29" s="4">
        <v>0</v>
      </c>
      <c r="M29" s="7">
        <f>L29/K29*100</f>
        <v>0</v>
      </c>
    </row>
    <row r="30" spans="2:13" ht="50.25" customHeight="1">
      <c r="B30" s="88" t="s">
        <v>1</v>
      </c>
      <c r="C30" s="89"/>
      <c r="D30" s="89" t="s">
        <v>29</v>
      </c>
      <c r="E30" s="89"/>
      <c r="F30" s="89" t="s">
        <v>38</v>
      </c>
      <c r="G30" s="89"/>
      <c r="H30" s="90"/>
      <c r="I30" s="90"/>
      <c r="J30" s="65" t="s">
        <v>37</v>
      </c>
      <c r="K30" s="45">
        <f>K31+K32</f>
        <v>182445</v>
      </c>
      <c r="L30" s="45">
        <f>L31+L32</f>
        <v>88205</v>
      </c>
      <c r="M30" s="54">
        <f>L30/K30*100</f>
        <v>48.346076899887635</v>
      </c>
    </row>
    <row r="31" spans="2:13" ht="23.25" customHeight="1">
      <c r="B31" s="76" t="s">
        <v>1</v>
      </c>
      <c r="C31" s="77"/>
      <c r="D31" s="77" t="s">
        <v>29</v>
      </c>
      <c r="E31" s="77"/>
      <c r="F31" s="77" t="s">
        <v>38</v>
      </c>
      <c r="G31" s="77"/>
      <c r="H31" s="77" t="s">
        <v>13</v>
      </c>
      <c r="I31" s="77"/>
      <c r="J31" s="57" t="s">
        <v>12</v>
      </c>
      <c r="K31" s="1">
        <v>70390</v>
      </c>
      <c r="L31" s="4">
        <v>0</v>
      </c>
      <c r="M31" s="7">
        <f t="shared" ref="M31:M32" si="5">L31/K31*100</f>
        <v>0</v>
      </c>
    </row>
    <row r="32" spans="2:13" ht="15" customHeight="1">
      <c r="B32" s="76" t="s">
        <v>1</v>
      </c>
      <c r="C32" s="77"/>
      <c r="D32" s="77" t="s">
        <v>29</v>
      </c>
      <c r="E32" s="77"/>
      <c r="F32" s="77" t="s">
        <v>38</v>
      </c>
      <c r="G32" s="77"/>
      <c r="H32" s="77" t="s">
        <v>15</v>
      </c>
      <c r="I32" s="77"/>
      <c r="J32" s="58" t="s">
        <v>14</v>
      </c>
      <c r="K32" s="1">
        <v>112055</v>
      </c>
      <c r="L32" s="4">
        <v>88205</v>
      </c>
      <c r="M32" s="7">
        <f t="shared" si="5"/>
        <v>78.715809200838876</v>
      </c>
    </row>
    <row r="33" spans="2:19" ht="30" customHeight="1">
      <c r="B33" s="88" t="s">
        <v>1</v>
      </c>
      <c r="C33" s="89"/>
      <c r="D33" s="89" t="s">
        <v>29</v>
      </c>
      <c r="E33" s="89"/>
      <c r="F33" s="89" t="s">
        <v>40</v>
      </c>
      <c r="G33" s="89"/>
      <c r="H33" s="90"/>
      <c r="I33" s="90"/>
      <c r="J33" s="65" t="s">
        <v>39</v>
      </c>
      <c r="K33" s="45">
        <f>K34+K40</f>
        <v>45997232.32</v>
      </c>
      <c r="L33" s="45">
        <f>L34+L40</f>
        <v>4828694.93</v>
      </c>
      <c r="M33" s="54">
        <f>L33/K33*100</f>
        <v>10.497794511650303</v>
      </c>
    </row>
    <row r="34" spans="2:19" ht="34.5" customHeight="1">
      <c r="B34" s="91" t="s">
        <v>1</v>
      </c>
      <c r="C34" s="90"/>
      <c r="D34" s="90" t="s">
        <v>29</v>
      </c>
      <c r="E34" s="90"/>
      <c r="F34" s="90" t="s">
        <v>40</v>
      </c>
      <c r="G34" s="90"/>
      <c r="H34" s="89" t="s">
        <v>81</v>
      </c>
      <c r="I34" s="89"/>
      <c r="J34" s="6" t="s">
        <v>80</v>
      </c>
      <c r="K34" s="47">
        <f>K35+K36+K37+K38+K39</f>
        <v>11622870</v>
      </c>
      <c r="L34" s="47">
        <f>L35+L36+L37+L38+L39</f>
        <v>2082661.43</v>
      </c>
      <c r="M34" s="118">
        <f>L34/K34*100</f>
        <v>17.918650298936491</v>
      </c>
    </row>
    <row r="35" spans="2:19" ht="23.25" customHeight="1">
      <c r="B35" s="91" t="s">
        <v>1</v>
      </c>
      <c r="C35" s="90"/>
      <c r="D35" s="90" t="s">
        <v>29</v>
      </c>
      <c r="E35" s="90"/>
      <c r="F35" s="90" t="s">
        <v>40</v>
      </c>
      <c r="G35" s="90"/>
      <c r="H35" s="102" t="s">
        <v>42</v>
      </c>
      <c r="I35" s="90"/>
      <c r="J35" s="6" t="s">
        <v>41</v>
      </c>
      <c r="K35" s="1">
        <v>7824024</v>
      </c>
      <c r="L35" s="4">
        <v>1296004.1599999999</v>
      </c>
      <c r="M35" s="118">
        <f t="shared" ref="M35:M79" si="6">L35/K35*100</f>
        <v>16.564419536545387</v>
      </c>
      <c r="Q35" s="56"/>
    </row>
    <row r="36" spans="2:19" ht="23.25" customHeight="1">
      <c r="B36" s="91" t="s">
        <v>1</v>
      </c>
      <c r="C36" s="90"/>
      <c r="D36" s="90" t="s">
        <v>29</v>
      </c>
      <c r="E36" s="90"/>
      <c r="F36" s="90" t="s">
        <v>40</v>
      </c>
      <c r="G36" s="90"/>
      <c r="H36" s="102" t="s">
        <v>44</v>
      </c>
      <c r="I36" s="90"/>
      <c r="J36" s="6" t="s">
        <v>43</v>
      </c>
      <c r="K36" s="1">
        <v>10516</v>
      </c>
      <c r="L36" s="4">
        <v>0</v>
      </c>
      <c r="M36" s="118">
        <f t="shared" si="6"/>
        <v>0</v>
      </c>
    </row>
    <row r="37" spans="2:19" ht="23.25" customHeight="1">
      <c r="B37" s="91" t="s">
        <v>1</v>
      </c>
      <c r="C37" s="90"/>
      <c r="D37" s="90" t="s">
        <v>29</v>
      </c>
      <c r="E37" s="90"/>
      <c r="F37" s="90" t="s">
        <v>40</v>
      </c>
      <c r="G37" s="90"/>
      <c r="H37" s="102" t="s">
        <v>46</v>
      </c>
      <c r="I37" s="90"/>
      <c r="J37" s="6" t="s">
        <v>45</v>
      </c>
      <c r="K37" s="1">
        <v>2362855</v>
      </c>
      <c r="L37" s="4">
        <v>385353.27</v>
      </c>
      <c r="M37" s="118">
        <f t="shared" si="6"/>
        <v>16.308798889479043</v>
      </c>
    </row>
    <row r="38" spans="2:19" ht="23.25" customHeight="1">
      <c r="B38" s="91" t="s">
        <v>1</v>
      </c>
      <c r="C38" s="90"/>
      <c r="D38" s="90" t="s">
        <v>29</v>
      </c>
      <c r="E38" s="90"/>
      <c r="F38" s="90" t="s">
        <v>40</v>
      </c>
      <c r="G38" s="90"/>
      <c r="H38" s="102" t="s">
        <v>13</v>
      </c>
      <c r="I38" s="90"/>
      <c r="J38" s="6" t="s">
        <v>12</v>
      </c>
      <c r="K38" s="1">
        <v>803298</v>
      </c>
      <c r="L38" s="4">
        <v>295504</v>
      </c>
      <c r="M38" s="118">
        <f t="shared" si="6"/>
        <v>36.78634827921892</v>
      </c>
    </row>
    <row r="39" spans="2:19" ht="23.25" customHeight="1">
      <c r="B39" s="91" t="s">
        <v>1</v>
      </c>
      <c r="C39" s="90"/>
      <c r="D39" s="90" t="s">
        <v>29</v>
      </c>
      <c r="E39" s="90"/>
      <c r="F39" s="90" t="s">
        <v>40</v>
      </c>
      <c r="G39" s="90"/>
      <c r="H39" s="102" t="s">
        <v>15</v>
      </c>
      <c r="I39" s="90"/>
      <c r="J39" s="6" t="s">
        <v>14</v>
      </c>
      <c r="K39" s="1">
        <v>622177</v>
      </c>
      <c r="L39" s="4">
        <v>105800</v>
      </c>
      <c r="M39" s="118">
        <f t="shared" si="6"/>
        <v>17.004807313674405</v>
      </c>
    </row>
    <row r="40" spans="2:19" ht="33" customHeight="1">
      <c r="B40" s="91" t="s">
        <v>1</v>
      </c>
      <c r="C40" s="90"/>
      <c r="D40" s="90" t="s">
        <v>29</v>
      </c>
      <c r="E40" s="90"/>
      <c r="F40" s="90" t="s">
        <v>40</v>
      </c>
      <c r="G40" s="90"/>
      <c r="H40" s="103" t="s">
        <v>82</v>
      </c>
      <c r="I40" s="104"/>
      <c r="J40" s="6" t="s">
        <v>83</v>
      </c>
      <c r="K40" s="47">
        <f>K41+K42+K43+K44+K45+K46+K47</f>
        <v>34374362.32</v>
      </c>
      <c r="L40" s="47">
        <f>L41+L42+L43+L44+L45+L46+L47</f>
        <v>2746033.5</v>
      </c>
      <c r="M40" s="118">
        <f t="shared" si="6"/>
        <v>7.9886092851307318</v>
      </c>
      <c r="P40" s="68"/>
      <c r="Q40" s="68"/>
      <c r="R40" s="68"/>
      <c r="S40" s="68"/>
    </row>
    <row r="41" spans="2:19" ht="15" customHeight="1">
      <c r="B41" s="76" t="s">
        <v>1</v>
      </c>
      <c r="C41" s="77"/>
      <c r="D41" s="77" t="s">
        <v>29</v>
      </c>
      <c r="E41" s="77"/>
      <c r="F41" s="77" t="s">
        <v>40</v>
      </c>
      <c r="G41" s="77"/>
      <c r="H41" s="77" t="s">
        <v>42</v>
      </c>
      <c r="I41" s="77"/>
      <c r="J41" s="6" t="s">
        <v>41</v>
      </c>
      <c r="K41" s="1">
        <v>15834366</v>
      </c>
      <c r="L41" s="4">
        <v>1891641.6</v>
      </c>
      <c r="M41" s="118">
        <f t="shared" si="6"/>
        <v>11.946430946461639</v>
      </c>
      <c r="P41" s="68"/>
      <c r="Q41" s="69">
        <f t="shared" ref="Q41:R45" si="7">K35+K41</f>
        <v>23658390</v>
      </c>
      <c r="R41" s="69">
        <f t="shared" si="7"/>
        <v>3187645.76</v>
      </c>
      <c r="S41" s="68"/>
    </row>
    <row r="42" spans="2:19" ht="23.25" customHeight="1">
      <c r="B42" s="76" t="s">
        <v>1</v>
      </c>
      <c r="C42" s="77"/>
      <c r="D42" s="77" t="s">
        <v>29</v>
      </c>
      <c r="E42" s="77"/>
      <c r="F42" s="77" t="s">
        <v>40</v>
      </c>
      <c r="G42" s="77"/>
      <c r="H42" s="77" t="s">
        <v>44</v>
      </c>
      <c r="I42" s="77"/>
      <c r="J42" s="6" t="s">
        <v>43</v>
      </c>
      <c r="K42" s="1">
        <v>43340</v>
      </c>
      <c r="L42" s="4">
        <v>0</v>
      </c>
      <c r="M42" s="118">
        <f t="shared" si="6"/>
        <v>0</v>
      </c>
      <c r="P42" s="68"/>
      <c r="Q42" s="69">
        <f t="shared" si="7"/>
        <v>53856</v>
      </c>
      <c r="R42" s="69">
        <f t="shared" si="7"/>
        <v>0</v>
      </c>
      <c r="S42" s="68"/>
    </row>
    <row r="43" spans="2:19" ht="23.25" customHeight="1">
      <c r="B43" s="76" t="s">
        <v>1</v>
      </c>
      <c r="C43" s="77"/>
      <c r="D43" s="77" t="s">
        <v>29</v>
      </c>
      <c r="E43" s="77"/>
      <c r="F43" s="77" t="s">
        <v>40</v>
      </c>
      <c r="G43" s="77"/>
      <c r="H43" s="77" t="s">
        <v>46</v>
      </c>
      <c r="I43" s="77"/>
      <c r="J43" s="6" t="s">
        <v>45</v>
      </c>
      <c r="K43" s="1">
        <v>4781979</v>
      </c>
      <c r="L43" s="4">
        <v>378653.73</v>
      </c>
      <c r="M43" s="118">
        <f t="shared" si="6"/>
        <v>7.9183478221046144</v>
      </c>
      <c r="P43" s="68"/>
      <c r="Q43" s="69">
        <f t="shared" si="7"/>
        <v>7144834</v>
      </c>
      <c r="R43" s="69">
        <f t="shared" si="7"/>
        <v>764007</v>
      </c>
      <c r="S43" s="68"/>
    </row>
    <row r="44" spans="2:19" ht="23.25" customHeight="1">
      <c r="B44" s="76" t="s">
        <v>1</v>
      </c>
      <c r="C44" s="77"/>
      <c r="D44" s="77" t="s">
        <v>29</v>
      </c>
      <c r="E44" s="77"/>
      <c r="F44" s="77" t="s">
        <v>40</v>
      </c>
      <c r="G44" s="77"/>
      <c r="H44" s="77" t="s">
        <v>13</v>
      </c>
      <c r="I44" s="77"/>
      <c r="J44" s="6" t="s">
        <v>12</v>
      </c>
      <c r="K44" s="1">
        <v>996566</v>
      </c>
      <c r="L44" s="4">
        <v>42966.67</v>
      </c>
      <c r="M44" s="118">
        <f t="shared" si="6"/>
        <v>4.3114725968977465</v>
      </c>
      <c r="P44" s="68"/>
      <c r="Q44" s="69">
        <f t="shared" si="7"/>
        <v>1799864</v>
      </c>
      <c r="R44" s="69">
        <f t="shared" si="7"/>
        <v>338470.67</v>
      </c>
      <c r="S44" s="68"/>
    </row>
    <row r="45" spans="2:19" ht="15" customHeight="1">
      <c r="B45" s="76" t="s">
        <v>1</v>
      </c>
      <c r="C45" s="77"/>
      <c r="D45" s="77" t="s">
        <v>29</v>
      </c>
      <c r="E45" s="77"/>
      <c r="F45" s="77" t="s">
        <v>40</v>
      </c>
      <c r="G45" s="77"/>
      <c r="H45" s="77" t="s">
        <v>15</v>
      </c>
      <c r="I45" s="77"/>
      <c r="J45" s="6" t="s">
        <v>14</v>
      </c>
      <c r="K45" s="1">
        <v>11337994.939999999</v>
      </c>
      <c r="L45" s="4">
        <v>264066.11</v>
      </c>
      <c r="M45" s="118">
        <f t="shared" si="6"/>
        <v>2.3290371128001226</v>
      </c>
      <c r="P45" s="68"/>
      <c r="Q45" s="69">
        <f t="shared" si="7"/>
        <v>11960171.939999999</v>
      </c>
      <c r="R45" s="69">
        <f t="shared" si="7"/>
        <v>369866.11</v>
      </c>
      <c r="S45" s="68"/>
    </row>
    <row r="46" spans="2:19" ht="15" customHeight="1">
      <c r="B46" s="76" t="s">
        <v>1</v>
      </c>
      <c r="C46" s="77"/>
      <c r="D46" s="77" t="s">
        <v>29</v>
      </c>
      <c r="E46" s="77"/>
      <c r="F46" s="77" t="s">
        <v>40</v>
      </c>
      <c r="G46" s="77"/>
      <c r="H46" s="77" t="s">
        <v>48</v>
      </c>
      <c r="I46" s="77"/>
      <c r="J46" s="6" t="s">
        <v>47</v>
      </c>
      <c r="K46" s="1">
        <v>1360752.38</v>
      </c>
      <c r="L46" s="4">
        <v>168705.39</v>
      </c>
      <c r="M46" s="118">
        <f t="shared" si="6"/>
        <v>12.397949287437589</v>
      </c>
      <c r="P46" s="68"/>
      <c r="Q46" s="69">
        <f>K46</f>
        <v>1360752.38</v>
      </c>
      <c r="R46" s="69">
        <f>L46</f>
        <v>168705.39</v>
      </c>
      <c r="S46" s="68"/>
    </row>
    <row r="47" spans="2:19" ht="15" customHeight="1">
      <c r="B47" s="76" t="s">
        <v>1</v>
      </c>
      <c r="C47" s="77"/>
      <c r="D47" s="77" t="s">
        <v>29</v>
      </c>
      <c r="E47" s="77"/>
      <c r="F47" s="77" t="s">
        <v>40</v>
      </c>
      <c r="G47" s="77"/>
      <c r="H47" s="77" t="s">
        <v>25</v>
      </c>
      <c r="I47" s="77"/>
      <c r="J47" s="6" t="s">
        <v>24</v>
      </c>
      <c r="K47" s="1">
        <v>19364</v>
      </c>
      <c r="L47" s="4">
        <v>0</v>
      </c>
      <c r="M47" s="7">
        <f t="shared" si="6"/>
        <v>0</v>
      </c>
      <c r="P47" s="68"/>
      <c r="Q47" s="69">
        <f>K47</f>
        <v>19364</v>
      </c>
      <c r="R47" s="69">
        <f>L47</f>
        <v>0</v>
      </c>
      <c r="S47" s="68"/>
    </row>
    <row r="48" spans="2:19" ht="23.25" customHeight="1">
      <c r="B48" s="88" t="s">
        <v>1</v>
      </c>
      <c r="C48" s="89"/>
      <c r="D48" s="89" t="s">
        <v>29</v>
      </c>
      <c r="E48" s="89"/>
      <c r="F48" s="89" t="s">
        <v>49</v>
      </c>
      <c r="G48" s="89"/>
      <c r="H48" s="90"/>
      <c r="I48" s="90"/>
      <c r="J48" s="65" t="s">
        <v>84</v>
      </c>
      <c r="K48" s="45">
        <f>K49+K50</f>
        <v>600160</v>
      </c>
      <c r="L48" s="45">
        <f>L49+L50</f>
        <v>0</v>
      </c>
      <c r="M48" s="54">
        <f>L48/K48*100</f>
        <v>0</v>
      </c>
      <c r="P48" s="68"/>
      <c r="Q48" s="69">
        <f>SUM(Q41:Q47)</f>
        <v>45997232.32</v>
      </c>
      <c r="R48" s="69">
        <f>SUM(R41:R47)</f>
        <v>4828694.93</v>
      </c>
      <c r="S48" s="68"/>
    </row>
    <row r="49" spans="2:19" ht="15" customHeight="1">
      <c r="B49" s="76" t="s">
        <v>1</v>
      </c>
      <c r="C49" s="77"/>
      <c r="D49" s="77" t="s">
        <v>29</v>
      </c>
      <c r="E49" s="77"/>
      <c r="F49" s="77" t="s">
        <v>49</v>
      </c>
      <c r="G49" s="77"/>
      <c r="H49" s="77" t="s">
        <v>15</v>
      </c>
      <c r="I49" s="77"/>
      <c r="J49" s="6" t="s">
        <v>14</v>
      </c>
      <c r="K49" s="1">
        <v>351000</v>
      </c>
      <c r="L49" s="4">
        <v>0</v>
      </c>
      <c r="M49" s="7">
        <f t="shared" si="6"/>
        <v>0</v>
      </c>
      <c r="P49" s="68"/>
      <c r="Q49" s="68"/>
      <c r="R49" s="68"/>
      <c r="S49" s="68"/>
    </row>
    <row r="50" spans="2:19" ht="15" customHeight="1">
      <c r="B50" s="76" t="s">
        <v>1</v>
      </c>
      <c r="C50" s="77"/>
      <c r="D50" s="77" t="s">
        <v>29</v>
      </c>
      <c r="E50" s="77"/>
      <c r="F50" s="77" t="s">
        <v>49</v>
      </c>
      <c r="G50" s="77"/>
      <c r="H50" s="77" t="s">
        <v>51</v>
      </c>
      <c r="I50" s="77"/>
      <c r="J50" s="6" t="s">
        <v>50</v>
      </c>
      <c r="K50" s="1">
        <v>249160</v>
      </c>
      <c r="L50" s="4">
        <v>0</v>
      </c>
      <c r="M50" s="7">
        <f t="shared" si="6"/>
        <v>0</v>
      </c>
    </row>
    <row r="51" spans="2:19" ht="29.25" customHeight="1">
      <c r="B51" s="88" t="s">
        <v>1</v>
      </c>
      <c r="C51" s="89"/>
      <c r="D51" s="89" t="s">
        <v>29</v>
      </c>
      <c r="E51" s="89"/>
      <c r="F51" s="89" t="s">
        <v>120</v>
      </c>
      <c r="G51" s="89"/>
      <c r="H51" s="90"/>
      <c r="I51" s="90"/>
      <c r="J51" s="65" t="s">
        <v>122</v>
      </c>
      <c r="K51" s="45">
        <f>K52+K53</f>
        <v>192107.99000000002</v>
      </c>
      <c r="L51" s="45">
        <f>L52+L53</f>
        <v>192107.99000000002</v>
      </c>
      <c r="M51" s="54">
        <f>L51/K51*100</f>
        <v>100</v>
      </c>
    </row>
    <row r="52" spans="2:19" ht="15" customHeight="1">
      <c r="B52" s="76" t="s">
        <v>1</v>
      </c>
      <c r="C52" s="77"/>
      <c r="D52" s="77" t="s">
        <v>29</v>
      </c>
      <c r="E52" s="77"/>
      <c r="F52" s="102" t="s">
        <v>120</v>
      </c>
      <c r="G52" s="102"/>
      <c r="H52" s="77" t="s">
        <v>15</v>
      </c>
      <c r="I52" s="77"/>
      <c r="J52" s="6" t="s">
        <v>14</v>
      </c>
      <c r="K52" s="1">
        <v>169624.01</v>
      </c>
      <c r="L52" s="1">
        <v>169624.01</v>
      </c>
      <c r="M52" s="7">
        <f t="shared" ref="M52:M53" si="8">L52/K52*100</f>
        <v>100</v>
      </c>
    </row>
    <row r="53" spans="2:19" ht="15" customHeight="1">
      <c r="B53" s="76" t="s">
        <v>1</v>
      </c>
      <c r="C53" s="77"/>
      <c r="D53" s="77" t="s">
        <v>29</v>
      </c>
      <c r="E53" s="77"/>
      <c r="F53" s="102" t="s">
        <v>120</v>
      </c>
      <c r="G53" s="102"/>
      <c r="H53" s="119" t="s">
        <v>121</v>
      </c>
      <c r="I53" s="77"/>
      <c r="J53" s="6" t="s">
        <v>50</v>
      </c>
      <c r="K53" s="1">
        <v>22483.98</v>
      </c>
      <c r="L53" s="1">
        <v>22483.98</v>
      </c>
      <c r="M53" s="7">
        <f t="shared" si="8"/>
        <v>100</v>
      </c>
    </row>
    <row r="54" spans="2:19" ht="34.5" customHeight="1">
      <c r="B54" s="88" t="s">
        <v>1</v>
      </c>
      <c r="C54" s="89"/>
      <c r="D54" s="89" t="s">
        <v>52</v>
      </c>
      <c r="E54" s="89"/>
      <c r="F54" s="89" t="s">
        <v>54</v>
      </c>
      <c r="G54" s="89"/>
      <c r="H54" s="89"/>
      <c r="I54" s="89"/>
      <c r="J54" s="65" t="s">
        <v>53</v>
      </c>
      <c r="K54" s="45">
        <f>K55</f>
        <v>4730</v>
      </c>
      <c r="L54" s="45">
        <f>L55</f>
        <v>0</v>
      </c>
      <c r="M54" s="54">
        <f>L54/K54*100</f>
        <v>0</v>
      </c>
    </row>
    <row r="55" spans="2:19" ht="15" customHeight="1">
      <c r="B55" s="76" t="s">
        <v>1</v>
      </c>
      <c r="C55" s="77"/>
      <c r="D55" s="77" t="s">
        <v>52</v>
      </c>
      <c r="E55" s="77"/>
      <c r="F55" s="77" t="s">
        <v>54</v>
      </c>
      <c r="G55" s="77"/>
      <c r="H55" s="77" t="s">
        <v>15</v>
      </c>
      <c r="I55" s="77"/>
      <c r="J55" s="6" t="s">
        <v>14</v>
      </c>
      <c r="K55" s="1">
        <v>4730</v>
      </c>
      <c r="L55" s="4">
        <v>0</v>
      </c>
      <c r="M55" s="7">
        <f t="shared" si="6"/>
        <v>0</v>
      </c>
    </row>
    <row r="56" spans="2:19" ht="85.5" customHeight="1">
      <c r="B56" s="88" t="s">
        <v>1</v>
      </c>
      <c r="C56" s="89"/>
      <c r="D56" s="89" t="s">
        <v>55</v>
      </c>
      <c r="E56" s="89"/>
      <c r="F56" s="89" t="s">
        <v>57</v>
      </c>
      <c r="G56" s="89"/>
      <c r="H56" s="90"/>
      <c r="I56" s="90"/>
      <c r="J56" s="65" t="s">
        <v>56</v>
      </c>
      <c r="K56" s="45">
        <f>K57</f>
        <v>187000</v>
      </c>
      <c r="L56" s="45">
        <f>L57</f>
        <v>0</v>
      </c>
      <c r="M56" s="54">
        <f>L56/K56*100</f>
        <v>0</v>
      </c>
    </row>
    <row r="57" spans="2:19" ht="15" customHeight="1">
      <c r="B57" s="76" t="s">
        <v>1</v>
      </c>
      <c r="C57" s="77"/>
      <c r="D57" s="77" t="s">
        <v>55</v>
      </c>
      <c r="E57" s="77"/>
      <c r="F57" s="77" t="s">
        <v>57</v>
      </c>
      <c r="G57" s="77"/>
      <c r="H57" s="77" t="s">
        <v>15</v>
      </c>
      <c r="I57" s="77"/>
      <c r="J57" s="6" t="s">
        <v>14</v>
      </c>
      <c r="K57" s="1">
        <v>187000</v>
      </c>
      <c r="L57" s="4">
        <v>0</v>
      </c>
      <c r="M57" s="7">
        <f t="shared" si="6"/>
        <v>0</v>
      </c>
    </row>
    <row r="58" spans="2:19" ht="45.75" customHeight="1">
      <c r="B58" s="88" t="s">
        <v>1</v>
      </c>
      <c r="C58" s="89"/>
      <c r="D58" s="89" t="s">
        <v>55</v>
      </c>
      <c r="E58" s="89"/>
      <c r="F58" s="89" t="s">
        <v>58</v>
      </c>
      <c r="G58" s="89"/>
      <c r="H58" s="90"/>
      <c r="I58" s="90"/>
      <c r="J58" s="65" t="s">
        <v>85</v>
      </c>
      <c r="K58" s="45">
        <f>K59+K60+K61+K62+K63+K64</f>
        <v>6756719</v>
      </c>
      <c r="L58" s="45">
        <f>L59+L60+L61+L62+L63+L64</f>
        <v>593279.79</v>
      </c>
      <c r="M58" s="54">
        <f>L58/K58*100</f>
        <v>8.7805899579366855</v>
      </c>
    </row>
    <row r="59" spans="2:19" ht="15" customHeight="1">
      <c r="B59" s="76" t="s">
        <v>1</v>
      </c>
      <c r="C59" s="77"/>
      <c r="D59" s="77" t="s">
        <v>55</v>
      </c>
      <c r="E59" s="77"/>
      <c r="F59" s="77" t="s">
        <v>58</v>
      </c>
      <c r="G59" s="77"/>
      <c r="H59" s="77" t="s">
        <v>42</v>
      </c>
      <c r="I59" s="77"/>
      <c r="J59" s="6" t="s">
        <v>41</v>
      </c>
      <c r="K59" s="1">
        <v>3236472</v>
      </c>
      <c r="L59" s="4">
        <v>487467.27</v>
      </c>
      <c r="M59" s="55">
        <f t="shared" si="6"/>
        <v>15.061686614313363</v>
      </c>
    </row>
    <row r="60" spans="2:19" ht="23.25" customHeight="1">
      <c r="B60" s="76" t="s">
        <v>1</v>
      </c>
      <c r="C60" s="77"/>
      <c r="D60" s="77" t="s">
        <v>55</v>
      </c>
      <c r="E60" s="77"/>
      <c r="F60" s="77" t="s">
        <v>58</v>
      </c>
      <c r="G60" s="77"/>
      <c r="H60" s="77" t="s">
        <v>44</v>
      </c>
      <c r="I60" s="77"/>
      <c r="J60" s="6" t="s">
        <v>43</v>
      </c>
      <c r="K60" s="1">
        <v>31922</v>
      </c>
      <c r="L60" s="4">
        <v>0</v>
      </c>
      <c r="M60" s="55">
        <f t="shared" si="6"/>
        <v>0</v>
      </c>
    </row>
    <row r="61" spans="2:19" ht="23.25" customHeight="1">
      <c r="B61" s="76" t="s">
        <v>1</v>
      </c>
      <c r="C61" s="77"/>
      <c r="D61" s="77" t="s">
        <v>55</v>
      </c>
      <c r="E61" s="77"/>
      <c r="F61" s="77" t="s">
        <v>58</v>
      </c>
      <c r="G61" s="77"/>
      <c r="H61" s="77" t="s">
        <v>46</v>
      </c>
      <c r="I61" s="77"/>
      <c r="J61" s="6" t="s">
        <v>45</v>
      </c>
      <c r="K61" s="1">
        <v>977415</v>
      </c>
      <c r="L61" s="4">
        <v>79168.47</v>
      </c>
      <c r="M61" s="55">
        <f t="shared" si="6"/>
        <v>8.0997805435766796</v>
      </c>
    </row>
    <row r="62" spans="2:19" ht="23.25" customHeight="1">
      <c r="B62" s="76" t="s">
        <v>1</v>
      </c>
      <c r="C62" s="77"/>
      <c r="D62" s="77" t="s">
        <v>55</v>
      </c>
      <c r="E62" s="77"/>
      <c r="F62" s="77" t="s">
        <v>58</v>
      </c>
      <c r="G62" s="77"/>
      <c r="H62" s="77" t="s">
        <v>13</v>
      </c>
      <c r="I62" s="77"/>
      <c r="J62" s="6" t="s">
        <v>12</v>
      </c>
      <c r="K62" s="1">
        <v>1266491</v>
      </c>
      <c r="L62" s="4">
        <v>0</v>
      </c>
      <c r="M62" s="55">
        <f t="shared" si="6"/>
        <v>0</v>
      </c>
    </row>
    <row r="63" spans="2:19" ht="15" customHeight="1">
      <c r="B63" s="76" t="s">
        <v>1</v>
      </c>
      <c r="C63" s="77"/>
      <c r="D63" s="77" t="s">
        <v>55</v>
      </c>
      <c r="E63" s="77"/>
      <c r="F63" s="77" t="s">
        <v>58</v>
      </c>
      <c r="G63" s="77"/>
      <c r="H63" s="77" t="s">
        <v>15</v>
      </c>
      <c r="I63" s="77"/>
      <c r="J63" s="6" t="s">
        <v>14</v>
      </c>
      <c r="K63" s="1">
        <v>870880</v>
      </c>
      <c r="L63" s="4">
        <v>0</v>
      </c>
      <c r="M63" s="55">
        <f t="shared" si="6"/>
        <v>0</v>
      </c>
    </row>
    <row r="64" spans="2:19" ht="15" customHeight="1">
      <c r="B64" s="76" t="s">
        <v>1</v>
      </c>
      <c r="C64" s="77"/>
      <c r="D64" s="77" t="s">
        <v>55</v>
      </c>
      <c r="E64" s="77"/>
      <c r="F64" s="77" t="s">
        <v>58</v>
      </c>
      <c r="G64" s="77"/>
      <c r="H64" s="77" t="s">
        <v>48</v>
      </c>
      <c r="I64" s="77"/>
      <c r="J64" s="6" t="s">
        <v>47</v>
      </c>
      <c r="K64" s="1">
        <v>373539</v>
      </c>
      <c r="L64" s="4">
        <v>26644.05</v>
      </c>
      <c r="M64" s="55">
        <f t="shared" si="6"/>
        <v>7.1328696601961239</v>
      </c>
    </row>
    <row r="65" spans="2:13" ht="99.75" customHeight="1">
      <c r="B65" s="88" t="s">
        <v>1</v>
      </c>
      <c r="C65" s="89"/>
      <c r="D65" s="89" t="s">
        <v>59</v>
      </c>
      <c r="E65" s="89"/>
      <c r="F65" s="89" t="s">
        <v>61</v>
      </c>
      <c r="G65" s="89"/>
      <c r="H65" s="90"/>
      <c r="I65" s="90"/>
      <c r="J65" s="65" t="s">
        <v>60</v>
      </c>
      <c r="K65" s="45">
        <f>K66</f>
        <v>21800</v>
      </c>
      <c r="L65" s="45">
        <f>L66</f>
        <v>0</v>
      </c>
      <c r="M65" s="54">
        <f>L65/K65*100</f>
        <v>0</v>
      </c>
    </row>
    <row r="66" spans="2:13" ht="15" customHeight="1">
      <c r="B66" s="76" t="s">
        <v>1</v>
      </c>
      <c r="C66" s="77"/>
      <c r="D66" s="77" t="s">
        <v>59</v>
      </c>
      <c r="E66" s="77"/>
      <c r="F66" s="77" t="s">
        <v>61</v>
      </c>
      <c r="G66" s="77"/>
      <c r="H66" s="77" t="s">
        <v>15</v>
      </c>
      <c r="I66" s="77"/>
      <c r="J66" s="6" t="s">
        <v>14</v>
      </c>
      <c r="K66" s="1">
        <v>21800</v>
      </c>
      <c r="L66" s="4">
        <v>0</v>
      </c>
      <c r="M66" s="7">
        <f t="shared" si="6"/>
        <v>0</v>
      </c>
    </row>
    <row r="67" spans="2:13" ht="96.75" customHeight="1">
      <c r="B67" s="88" t="s">
        <v>1</v>
      </c>
      <c r="C67" s="89"/>
      <c r="D67" s="89" t="s">
        <v>59</v>
      </c>
      <c r="E67" s="89"/>
      <c r="F67" s="89" t="s">
        <v>63</v>
      </c>
      <c r="G67" s="89"/>
      <c r="H67" s="90"/>
      <c r="I67" s="90"/>
      <c r="J67" s="65" t="s">
        <v>62</v>
      </c>
      <c r="K67" s="45">
        <f>K68</f>
        <v>1868000</v>
      </c>
      <c r="L67" s="45">
        <f>L68</f>
        <v>0</v>
      </c>
      <c r="M67" s="54">
        <f>L67/K67*100</f>
        <v>0</v>
      </c>
    </row>
    <row r="68" spans="2:13" ht="23.25" customHeight="1">
      <c r="B68" s="76" t="s">
        <v>1</v>
      </c>
      <c r="C68" s="77"/>
      <c r="D68" s="77" t="s">
        <v>59</v>
      </c>
      <c r="E68" s="77"/>
      <c r="F68" s="77" t="s">
        <v>63</v>
      </c>
      <c r="G68" s="77"/>
      <c r="H68" s="77" t="s">
        <v>13</v>
      </c>
      <c r="I68" s="77"/>
      <c r="J68" s="6" t="s">
        <v>12</v>
      </c>
      <c r="K68" s="1">
        <v>1868000</v>
      </c>
      <c r="L68" s="4">
        <v>0</v>
      </c>
      <c r="M68" s="7">
        <f t="shared" si="6"/>
        <v>0</v>
      </c>
    </row>
    <row r="69" spans="2:13" ht="87" customHeight="1">
      <c r="B69" s="88" t="s">
        <v>1</v>
      </c>
      <c r="C69" s="89"/>
      <c r="D69" s="89" t="s">
        <v>59</v>
      </c>
      <c r="E69" s="89"/>
      <c r="F69" s="89" t="s">
        <v>65</v>
      </c>
      <c r="G69" s="89"/>
      <c r="H69" s="90"/>
      <c r="I69" s="90"/>
      <c r="J69" s="65" t="s">
        <v>64</v>
      </c>
      <c r="K69" s="45">
        <f>K70</f>
        <v>20000</v>
      </c>
      <c r="L69" s="45">
        <f>L70</f>
        <v>0</v>
      </c>
      <c r="M69" s="7">
        <f t="shared" si="6"/>
        <v>0</v>
      </c>
    </row>
    <row r="70" spans="2:13" ht="15" customHeight="1">
      <c r="B70" s="76" t="s">
        <v>1</v>
      </c>
      <c r="C70" s="77"/>
      <c r="D70" s="77" t="s">
        <v>59</v>
      </c>
      <c r="E70" s="77"/>
      <c r="F70" s="77" t="s">
        <v>65</v>
      </c>
      <c r="G70" s="77"/>
      <c r="H70" s="77" t="s">
        <v>15</v>
      </c>
      <c r="I70" s="77"/>
      <c r="J70" s="6" t="s">
        <v>14</v>
      </c>
      <c r="K70" s="1">
        <v>20000</v>
      </c>
      <c r="L70" s="4">
        <v>0</v>
      </c>
      <c r="M70" s="7">
        <f t="shared" si="6"/>
        <v>0</v>
      </c>
    </row>
    <row r="71" spans="2:13" ht="36" customHeight="1">
      <c r="B71" s="88" t="s">
        <v>1</v>
      </c>
      <c r="C71" s="89"/>
      <c r="D71" s="89" t="s">
        <v>66</v>
      </c>
      <c r="E71" s="89"/>
      <c r="F71" s="90"/>
      <c r="G71" s="90"/>
      <c r="H71" s="90"/>
      <c r="I71" s="90"/>
      <c r="J71" s="65" t="s">
        <v>91</v>
      </c>
      <c r="K71" s="45">
        <f>K72+K73+K74+K75+K76+K77</f>
        <v>535578.67999999993</v>
      </c>
      <c r="L71" s="45">
        <f>L72+L73+L74+L75+L76+L77</f>
        <v>0</v>
      </c>
      <c r="M71" s="54">
        <f>L71/K71*100</f>
        <v>0</v>
      </c>
    </row>
    <row r="72" spans="2:13" ht="15" customHeight="1">
      <c r="B72" s="76" t="s">
        <v>1</v>
      </c>
      <c r="C72" s="77"/>
      <c r="D72" s="77" t="s">
        <v>66</v>
      </c>
      <c r="E72" s="77"/>
      <c r="F72" s="77" t="s">
        <v>58</v>
      </c>
      <c r="G72" s="77"/>
      <c r="H72" s="77" t="s">
        <v>15</v>
      </c>
      <c r="I72" s="77"/>
      <c r="J72" s="6" t="s">
        <v>86</v>
      </c>
      <c r="K72" s="1">
        <v>98432</v>
      </c>
      <c r="L72" s="4">
        <v>0</v>
      </c>
      <c r="M72" s="7">
        <f t="shared" si="6"/>
        <v>0</v>
      </c>
    </row>
    <row r="73" spans="2:13" ht="21" customHeight="1">
      <c r="B73" s="76" t="s">
        <v>1</v>
      </c>
      <c r="C73" s="77"/>
      <c r="D73" s="77" t="s">
        <v>66</v>
      </c>
      <c r="E73" s="77"/>
      <c r="F73" s="77" t="s">
        <v>67</v>
      </c>
      <c r="G73" s="77"/>
      <c r="H73" s="77" t="s">
        <v>15</v>
      </c>
      <c r="I73" s="77"/>
      <c r="J73" s="6" t="s">
        <v>87</v>
      </c>
      <c r="K73" s="1">
        <v>12500</v>
      </c>
      <c r="L73" s="4">
        <v>0</v>
      </c>
      <c r="M73" s="7">
        <f t="shared" si="6"/>
        <v>0</v>
      </c>
    </row>
    <row r="74" spans="2:13" ht="15" customHeight="1">
      <c r="B74" s="76" t="s">
        <v>1</v>
      </c>
      <c r="C74" s="77"/>
      <c r="D74" s="77" t="s">
        <v>66</v>
      </c>
      <c r="E74" s="77"/>
      <c r="F74" s="77" t="s">
        <v>9</v>
      </c>
      <c r="G74" s="77"/>
      <c r="H74" s="77" t="s">
        <v>15</v>
      </c>
      <c r="I74" s="77"/>
      <c r="J74" s="6" t="s">
        <v>88</v>
      </c>
      <c r="K74" s="1">
        <v>131880</v>
      </c>
      <c r="L74" s="4">
        <v>0</v>
      </c>
      <c r="M74" s="7">
        <f t="shared" si="6"/>
        <v>0</v>
      </c>
    </row>
    <row r="75" spans="2:13" ht="15" customHeight="1">
      <c r="B75" s="76" t="s">
        <v>1</v>
      </c>
      <c r="C75" s="77"/>
      <c r="D75" s="77" t="s">
        <v>66</v>
      </c>
      <c r="E75" s="77"/>
      <c r="F75" s="77" t="s">
        <v>19</v>
      </c>
      <c r="G75" s="77"/>
      <c r="H75" s="77" t="s">
        <v>15</v>
      </c>
      <c r="I75" s="77"/>
      <c r="J75" s="6" t="s">
        <v>89</v>
      </c>
      <c r="K75" s="1">
        <v>42600</v>
      </c>
      <c r="L75" s="4">
        <v>0</v>
      </c>
      <c r="M75" s="7">
        <f t="shared" si="6"/>
        <v>0</v>
      </c>
    </row>
    <row r="76" spans="2:13" ht="15" customHeight="1">
      <c r="B76" s="76" t="s">
        <v>1</v>
      </c>
      <c r="C76" s="77"/>
      <c r="D76" s="77" t="s">
        <v>66</v>
      </c>
      <c r="E76" s="77"/>
      <c r="F76" s="77" t="s">
        <v>23</v>
      </c>
      <c r="G76" s="77"/>
      <c r="H76" s="77" t="s">
        <v>15</v>
      </c>
      <c r="I76" s="77"/>
      <c r="J76" s="6" t="s">
        <v>90</v>
      </c>
      <c r="K76" s="1">
        <v>89300</v>
      </c>
      <c r="L76" s="4">
        <v>0</v>
      </c>
      <c r="M76" s="7">
        <f t="shared" si="6"/>
        <v>0</v>
      </c>
    </row>
    <row r="77" spans="2:13" ht="27.75" customHeight="1">
      <c r="B77" s="76" t="s">
        <v>1</v>
      </c>
      <c r="C77" s="77"/>
      <c r="D77" s="77" t="s">
        <v>66</v>
      </c>
      <c r="E77" s="77"/>
      <c r="F77" s="77" t="s">
        <v>40</v>
      </c>
      <c r="G77" s="77"/>
      <c r="H77" s="77" t="s">
        <v>15</v>
      </c>
      <c r="I77" s="77"/>
      <c r="J77" s="6" t="s">
        <v>92</v>
      </c>
      <c r="K77" s="1">
        <v>160866.68</v>
      </c>
      <c r="L77" s="4">
        <v>0</v>
      </c>
      <c r="M77" s="7">
        <f t="shared" si="6"/>
        <v>0</v>
      </c>
    </row>
    <row r="78" spans="2:13" ht="36" customHeight="1">
      <c r="B78" s="88" t="s">
        <v>1</v>
      </c>
      <c r="C78" s="89"/>
      <c r="D78" s="89" t="s">
        <v>68</v>
      </c>
      <c r="E78" s="89"/>
      <c r="F78" s="89" t="s">
        <v>70</v>
      </c>
      <c r="G78" s="89"/>
      <c r="H78" s="90"/>
      <c r="I78" s="90"/>
      <c r="J78" s="65" t="s">
        <v>69</v>
      </c>
      <c r="K78" s="45">
        <f>K79</f>
        <v>1041569</v>
      </c>
      <c r="L78" s="45">
        <f>L79</f>
        <v>0</v>
      </c>
      <c r="M78" s="54">
        <f>L78/K78*100</f>
        <v>0</v>
      </c>
    </row>
    <row r="79" spans="2:13" ht="15" customHeight="1">
      <c r="B79" s="77" t="s">
        <v>1</v>
      </c>
      <c r="C79" s="77"/>
      <c r="D79" s="77" t="s">
        <v>68</v>
      </c>
      <c r="E79" s="77"/>
      <c r="F79" s="77" t="s">
        <v>70</v>
      </c>
      <c r="G79" s="77"/>
      <c r="H79" s="77" t="s">
        <v>15</v>
      </c>
      <c r="I79" s="77"/>
      <c r="J79" s="12" t="s">
        <v>93</v>
      </c>
      <c r="K79" s="13">
        <v>1041569</v>
      </c>
      <c r="L79" s="13">
        <v>0</v>
      </c>
      <c r="M79" s="7">
        <f t="shared" si="6"/>
        <v>0</v>
      </c>
    </row>
    <row r="80" spans="2:13" ht="56.25" customHeight="1">
      <c r="B80" s="88" t="s">
        <v>1</v>
      </c>
      <c r="C80" s="89"/>
      <c r="D80" s="89" t="s">
        <v>115</v>
      </c>
      <c r="E80" s="89"/>
      <c r="F80" s="89" t="s">
        <v>116</v>
      </c>
      <c r="G80" s="89"/>
      <c r="H80" s="90"/>
      <c r="I80" s="90"/>
      <c r="J80" s="65" t="s">
        <v>119</v>
      </c>
      <c r="K80" s="45">
        <f>K81</f>
        <v>50000</v>
      </c>
      <c r="L80" s="45">
        <f>L81</f>
        <v>50000</v>
      </c>
      <c r="M80" s="54">
        <f>L80/K80*100</f>
        <v>100</v>
      </c>
    </row>
    <row r="81" spans="2:17" ht="24.75" customHeight="1" thickBot="1">
      <c r="B81" s="91" t="s">
        <v>1</v>
      </c>
      <c r="C81" s="102"/>
      <c r="D81" s="102" t="s">
        <v>115</v>
      </c>
      <c r="E81" s="102"/>
      <c r="F81" s="102" t="s">
        <v>116</v>
      </c>
      <c r="G81" s="102"/>
      <c r="H81" s="119" t="s">
        <v>117</v>
      </c>
      <c r="I81" s="77"/>
      <c r="J81" s="12" t="s">
        <v>118</v>
      </c>
      <c r="K81" s="13">
        <v>50000</v>
      </c>
      <c r="L81" s="13">
        <v>50000</v>
      </c>
      <c r="M81" s="7">
        <f t="shared" ref="M81" si="9">L81/K81*100</f>
        <v>100</v>
      </c>
    </row>
    <row r="82" spans="2:17" s="8" customFormat="1" ht="15" customHeight="1" thickBot="1">
      <c r="B82" s="105"/>
      <c r="C82" s="106"/>
      <c r="D82" s="106"/>
      <c r="E82" s="106"/>
      <c r="F82" s="106"/>
      <c r="G82" s="106"/>
      <c r="H82" s="106"/>
      <c r="I82" s="106"/>
      <c r="J82" s="14"/>
      <c r="K82" s="49">
        <f>K6+K9+K13+K16+K20+K23+K28+K30+K33+K48+K51+K54+K56+K58+K65+K67+K69+K71+K78+K80</f>
        <v>101481871</v>
      </c>
      <c r="L82" s="49">
        <f>L6+L9+L13+L16+L20+L23+L28+L30+L33+L48+L51+L54+L56+L58+L65+L67+L69+L71+L78+L80</f>
        <v>13244387.84</v>
      </c>
      <c r="M82" s="50">
        <f t="shared" ref="M82" si="10">L82/K82*100</f>
        <v>13.050989018521348</v>
      </c>
    </row>
    <row r="83" spans="2:17" s="8" customFormat="1" ht="15" customHeight="1">
      <c r="B83" s="11"/>
      <c r="C83" s="11"/>
      <c r="D83" s="11"/>
      <c r="E83" s="11"/>
      <c r="F83" s="11"/>
      <c r="G83" s="11"/>
      <c r="H83" s="11"/>
      <c r="I83" s="11"/>
      <c r="J83" s="9"/>
      <c r="K83" s="10"/>
      <c r="L83" s="10"/>
    </row>
    <row r="84" spans="2:17" s="8" customFormat="1" ht="15" customHeight="1" thickBot="1">
      <c r="B84" s="96" t="s">
        <v>94</v>
      </c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</row>
    <row r="85" spans="2:17" s="8" customFormat="1" ht="42" customHeight="1" thickBot="1">
      <c r="B85" s="71" t="s">
        <v>96</v>
      </c>
      <c r="C85" s="72"/>
      <c r="D85" s="71" t="s">
        <v>97</v>
      </c>
      <c r="E85" s="72"/>
      <c r="F85" s="71" t="s">
        <v>95</v>
      </c>
      <c r="G85" s="72"/>
      <c r="H85" s="71" t="s">
        <v>0</v>
      </c>
      <c r="I85" s="97"/>
      <c r="J85" s="34" t="s">
        <v>100</v>
      </c>
      <c r="K85" s="33" t="s">
        <v>77</v>
      </c>
      <c r="L85" s="27" t="s">
        <v>78</v>
      </c>
      <c r="M85" s="26" t="s">
        <v>99</v>
      </c>
    </row>
    <row r="86" spans="2:17" s="8" customFormat="1" ht="19.5" customHeight="1" thickBot="1">
      <c r="B86" s="71" t="s">
        <v>102</v>
      </c>
      <c r="C86" s="72"/>
      <c r="D86" s="71" t="s">
        <v>103</v>
      </c>
      <c r="E86" s="72"/>
      <c r="F86" s="71" t="s">
        <v>104</v>
      </c>
      <c r="G86" s="72"/>
      <c r="H86" s="71" t="s">
        <v>105</v>
      </c>
      <c r="I86" s="72"/>
      <c r="J86" s="32" t="s">
        <v>106</v>
      </c>
      <c r="K86" s="37" t="s">
        <v>107</v>
      </c>
      <c r="L86" s="37" t="s">
        <v>108</v>
      </c>
      <c r="M86" s="35">
        <v>8</v>
      </c>
    </row>
    <row r="87" spans="2:17" s="8" customFormat="1" ht="49.5" customHeight="1" thickBot="1">
      <c r="B87" s="98">
        <v>903</v>
      </c>
      <c r="C87" s="99"/>
      <c r="D87" s="100" t="s">
        <v>29</v>
      </c>
      <c r="E87" s="101"/>
      <c r="F87" s="100" t="s">
        <v>30</v>
      </c>
      <c r="G87" s="101"/>
      <c r="H87" s="100"/>
      <c r="I87" s="101"/>
      <c r="J87" s="66" t="s">
        <v>27</v>
      </c>
      <c r="K87" s="62">
        <f>K88</f>
        <v>774290</v>
      </c>
      <c r="L87" s="62">
        <f t="shared" ref="L87:M87" si="11">L88</f>
        <v>213226</v>
      </c>
      <c r="M87" s="62">
        <f t="shared" si="11"/>
        <v>27.538260858334734</v>
      </c>
    </row>
    <row r="88" spans="2:17" s="8" customFormat="1" ht="15" customHeight="1" thickBot="1">
      <c r="B88" s="107">
        <v>903</v>
      </c>
      <c r="C88" s="108"/>
      <c r="D88" s="71" t="s">
        <v>29</v>
      </c>
      <c r="E88" s="109"/>
      <c r="F88" s="71" t="s">
        <v>30</v>
      </c>
      <c r="G88" s="109"/>
      <c r="H88" s="71" t="s">
        <v>32</v>
      </c>
      <c r="I88" s="109"/>
      <c r="J88" s="36" t="s">
        <v>31</v>
      </c>
      <c r="K88" s="19">
        <v>774290</v>
      </c>
      <c r="L88" s="19">
        <v>213226</v>
      </c>
      <c r="M88" s="48">
        <f>L88/K88*100</f>
        <v>27.538260858334734</v>
      </c>
    </row>
    <row r="89" spans="2:17" s="8" customFormat="1" ht="39.75" customHeight="1" thickBot="1">
      <c r="B89" s="98">
        <v>903</v>
      </c>
      <c r="C89" s="99"/>
      <c r="D89" s="100" t="s">
        <v>29</v>
      </c>
      <c r="E89" s="101"/>
      <c r="F89" s="100" t="s">
        <v>34</v>
      </c>
      <c r="G89" s="101"/>
      <c r="H89" s="100"/>
      <c r="I89" s="101"/>
      <c r="J89" s="66" t="s">
        <v>33</v>
      </c>
      <c r="K89" s="62">
        <f>K90+K91</f>
        <v>5548998</v>
      </c>
      <c r="L89" s="62">
        <f t="shared" ref="L89:M89" si="12">L90+L91</f>
        <v>1001336.6699999999</v>
      </c>
      <c r="M89" s="62">
        <f t="shared" si="12"/>
        <v>32.277230051745818</v>
      </c>
    </row>
    <row r="90" spans="2:17" s="8" customFormat="1" ht="15" customHeight="1" thickBot="1">
      <c r="B90" s="107">
        <v>903</v>
      </c>
      <c r="C90" s="108"/>
      <c r="D90" s="71" t="s">
        <v>29</v>
      </c>
      <c r="E90" s="109"/>
      <c r="F90" s="71" t="s">
        <v>34</v>
      </c>
      <c r="G90" s="109"/>
      <c r="H90" s="71" t="s">
        <v>32</v>
      </c>
      <c r="I90" s="109"/>
      <c r="J90" s="18" t="s">
        <v>31</v>
      </c>
      <c r="K90" s="19">
        <v>5287510</v>
      </c>
      <c r="L90" s="19">
        <v>964640.84</v>
      </c>
      <c r="M90" s="48">
        <f t="shared" ref="M90:M91" si="13">L90/K90*100</f>
        <v>18.24376388886262</v>
      </c>
    </row>
    <row r="91" spans="2:17" s="8" customFormat="1" ht="15" customHeight="1" thickBot="1">
      <c r="B91" s="107">
        <v>903</v>
      </c>
      <c r="C91" s="108"/>
      <c r="D91" s="71" t="s">
        <v>29</v>
      </c>
      <c r="E91" s="109"/>
      <c r="F91" s="71" t="s">
        <v>34</v>
      </c>
      <c r="G91" s="109"/>
      <c r="H91" s="71" t="s">
        <v>36</v>
      </c>
      <c r="I91" s="109"/>
      <c r="J91" s="18" t="s">
        <v>35</v>
      </c>
      <c r="K91" s="17">
        <v>261488</v>
      </c>
      <c r="L91" s="17">
        <v>36695.83</v>
      </c>
      <c r="M91" s="48">
        <f t="shared" si="13"/>
        <v>14.033466162883194</v>
      </c>
    </row>
    <row r="92" spans="2:17" s="8" customFormat="1" ht="15" customHeight="1" thickBot="1">
      <c r="B92" s="107"/>
      <c r="C92" s="108"/>
      <c r="D92" s="110"/>
      <c r="E92" s="109"/>
      <c r="F92" s="110"/>
      <c r="G92" s="109"/>
      <c r="H92" s="100" t="s">
        <v>98</v>
      </c>
      <c r="I92" s="101"/>
      <c r="J92" s="16"/>
      <c r="K92" s="61">
        <f>K87+K89</f>
        <v>6323288</v>
      </c>
      <c r="L92" s="61">
        <f>L87+L89</f>
        <v>1214562.67</v>
      </c>
      <c r="M92" s="60">
        <f>M93</f>
        <v>0</v>
      </c>
      <c r="Q92" s="25"/>
    </row>
    <row r="93" spans="2:17" s="8" customFormat="1" ht="15" customHeight="1">
      <c r="B93" s="15"/>
      <c r="C93" s="15"/>
      <c r="D93" s="11"/>
      <c r="E93" s="11"/>
      <c r="F93" s="11"/>
      <c r="G93" s="11"/>
      <c r="H93" s="29"/>
      <c r="I93" s="29"/>
      <c r="J93" s="9"/>
      <c r="K93" s="10"/>
      <c r="L93" s="10"/>
      <c r="M93" s="10"/>
      <c r="Q93" s="25"/>
    </row>
    <row r="94" spans="2:17" s="8" customFormat="1" ht="27" customHeight="1" thickBot="1">
      <c r="B94" s="15"/>
      <c r="C94" s="15"/>
      <c r="D94" s="11"/>
      <c r="E94" s="11"/>
      <c r="F94" s="11"/>
      <c r="G94" s="11"/>
      <c r="H94" s="29"/>
      <c r="I94" s="29"/>
      <c r="J94" s="31" t="s">
        <v>101</v>
      </c>
      <c r="K94" s="10"/>
      <c r="L94" s="10"/>
      <c r="M94" s="10"/>
      <c r="Q94" s="25"/>
    </row>
    <row r="95" spans="2:17" s="8" customFormat="1" ht="24.75" customHeight="1" thickBot="1">
      <c r="B95" s="71" t="s">
        <v>96</v>
      </c>
      <c r="C95" s="72"/>
      <c r="D95" s="71" t="s">
        <v>97</v>
      </c>
      <c r="E95" s="72"/>
      <c r="F95" s="71" t="s">
        <v>95</v>
      </c>
      <c r="G95" s="72"/>
      <c r="H95" s="71" t="s">
        <v>0</v>
      </c>
      <c r="I95" s="72"/>
      <c r="J95" s="30" t="s">
        <v>100</v>
      </c>
      <c r="K95" s="20" t="s">
        <v>77</v>
      </c>
      <c r="L95" s="27" t="s">
        <v>78</v>
      </c>
      <c r="M95" s="26" t="s">
        <v>99</v>
      </c>
      <c r="Q95" s="25"/>
    </row>
    <row r="96" spans="2:17" s="8" customFormat="1" ht="15" customHeight="1" thickBot="1">
      <c r="B96" s="71" t="s">
        <v>102</v>
      </c>
      <c r="C96" s="72"/>
      <c r="D96" s="71" t="s">
        <v>103</v>
      </c>
      <c r="E96" s="72"/>
      <c r="F96" s="71" t="s">
        <v>104</v>
      </c>
      <c r="G96" s="72"/>
      <c r="H96" s="71" t="s">
        <v>105</v>
      </c>
      <c r="I96" s="72"/>
      <c r="J96" s="37" t="s">
        <v>106</v>
      </c>
      <c r="K96" s="28" t="s">
        <v>107</v>
      </c>
      <c r="L96" s="28" t="s">
        <v>108</v>
      </c>
      <c r="M96" s="28" t="s">
        <v>109</v>
      </c>
      <c r="Q96" s="25"/>
    </row>
    <row r="97" spans="2:13" ht="57" customHeight="1" thickBot="1">
      <c r="B97" s="95" t="s">
        <v>1</v>
      </c>
      <c r="C97" s="92"/>
      <c r="D97" s="92" t="s">
        <v>71</v>
      </c>
      <c r="E97" s="92"/>
      <c r="F97" s="92" t="s">
        <v>113</v>
      </c>
      <c r="G97" s="92"/>
      <c r="H97" s="92"/>
      <c r="I97" s="92"/>
      <c r="J97" s="67" t="s">
        <v>72</v>
      </c>
      <c r="K97" s="59">
        <f>K98</f>
        <v>11242425</v>
      </c>
      <c r="L97" s="59">
        <f>L98</f>
        <v>1873737.5</v>
      </c>
      <c r="M97" s="60">
        <f>M98</f>
        <v>16.666666666666664</v>
      </c>
    </row>
    <row r="98" spans="2:13" ht="23.25" customHeight="1" thickBot="1">
      <c r="B98" s="93" t="s">
        <v>1</v>
      </c>
      <c r="C98" s="94"/>
      <c r="D98" s="94" t="s">
        <v>71</v>
      </c>
      <c r="E98" s="94"/>
      <c r="F98" s="94" t="s">
        <v>113</v>
      </c>
      <c r="G98" s="94"/>
      <c r="H98" s="94" t="s">
        <v>75</v>
      </c>
      <c r="I98" s="94"/>
      <c r="J98" s="38" t="s">
        <v>74</v>
      </c>
      <c r="K98" s="39">
        <v>11242425</v>
      </c>
      <c r="L98" s="40">
        <v>1873737.5</v>
      </c>
      <c r="M98" s="70">
        <f>L98/K98*100</f>
        <v>16.666666666666664</v>
      </c>
    </row>
    <row r="99" spans="2:13" s="8" customFormat="1" ht="23.25" customHeight="1">
      <c r="B99" s="11"/>
      <c r="C99" s="11"/>
      <c r="D99" s="11"/>
      <c r="E99" s="11"/>
      <c r="F99" s="11"/>
      <c r="G99" s="11"/>
      <c r="H99" s="11"/>
      <c r="I99" s="11"/>
      <c r="J99" s="9"/>
      <c r="K99" s="10"/>
      <c r="L99" s="10"/>
    </row>
    <row r="100" spans="2:13" s="8" customFormat="1" ht="36" customHeight="1" thickBot="1">
      <c r="B100" s="15"/>
      <c r="C100" s="15"/>
      <c r="D100" s="11"/>
      <c r="E100" s="11"/>
      <c r="F100" s="11"/>
      <c r="G100" s="11"/>
      <c r="H100" s="29"/>
      <c r="I100" s="29"/>
      <c r="J100" s="31" t="s">
        <v>110</v>
      </c>
      <c r="K100" s="10"/>
      <c r="L100" s="10"/>
      <c r="M100" s="10"/>
    </row>
    <row r="101" spans="2:13" s="8" customFormat="1" ht="39" customHeight="1" thickBot="1">
      <c r="B101" s="71" t="s">
        <v>96</v>
      </c>
      <c r="C101" s="72"/>
      <c r="D101" s="71" t="s">
        <v>97</v>
      </c>
      <c r="E101" s="72"/>
      <c r="F101" s="71" t="s">
        <v>95</v>
      </c>
      <c r="G101" s="72"/>
      <c r="H101" s="71" t="s">
        <v>0</v>
      </c>
      <c r="I101" s="72"/>
      <c r="J101" s="30" t="s">
        <v>100</v>
      </c>
      <c r="K101" s="20" t="s">
        <v>77</v>
      </c>
      <c r="L101" s="27" t="s">
        <v>78</v>
      </c>
      <c r="M101" s="26" t="s">
        <v>99</v>
      </c>
    </row>
    <row r="102" spans="2:13" s="8" customFormat="1" ht="23.25" customHeight="1" thickBot="1">
      <c r="B102" s="71" t="s">
        <v>102</v>
      </c>
      <c r="C102" s="72"/>
      <c r="D102" s="71" t="s">
        <v>103</v>
      </c>
      <c r="E102" s="72"/>
      <c r="F102" s="71" t="s">
        <v>104</v>
      </c>
      <c r="G102" s="72"/>
      <c r="H102" s="71" t="s">
        <v>105</v>
      </c>
      <c r="I102" s="72"/>
      <c r="J102" s="37" t="s">
        <v>106</v>
      </c>
      <c r="K102" s="28" t="s">
        <v>107</v>
      </c>
      <c r="L102" s="28" t="s">
        <v>108</v>
      </c>
      <c r="M102" s="28" t="s">
        <v>109</v>
      </c>
    </row>
    <row r="103" spans="2:13" s="8" customFormat="1" ht="37.5" customHeight="1" thickBot="1">
      <c r="B103" s="95" t="s">
        <v>1</v>
      </c>
      <c r="C103" s="92"/>
      <c r="D103" s="92" t="s">
        <v>76</v>
      </c>
      <c r="E103" s="92"/>
      <c r="F103" s="92" t="s">
        <v>73</v>
      </c>
      <c r="G103" s="92"/>
      <c r="H103" s="92"/>
      <c r="I103" s="92"/>
      <c r="J103" s="67" t="s">
        <v>72</v>
      </c>
      <c r="K103" s="59">
        <f>K104</f>
        <v>10163133</v>
      </c>
      <c r="L103" s="59">
        <f>L104</f>
        <v>1691000</v>
      </c>
      <c r="M103" s="54">
        <f>L103/K103*100</f>
        <v>16.638570015761871</v>
      </c>
    </row>
    <row r="104" spans="2:13" s="8" customFormat="1" ht="23.25" customHeight="1" thickBot="1">
      <c r="B104" s="93" t="s">
        <v>1</v>
      </c>
      <c r="C104" s="94"/>
      <c r="D104" s="111" t="s">
        <v>76</v>
      </c>
      <c r="E104" s="94"/>
      <c r="F104" s="94" t="s">
        <v>73</v>
      </c>
      <c r="G104" s="94"/>
      <c r="H104" s="94" t="s">
        <v>75</v>
      </c>
      <c r="I104" s="94"/>
      <c r="J104" s="38" t="s">
        <v>74</v>
      </c>
      <c r="K104" s="39">
        <v>10163133</v>
      </c>
      <c r="L104" s="40">
        <v>1691000</v>
      </c>
      <c r="M104" s="70">
        <f>L104/K104*100</f>
        <v>16.638570015761871</v>
      </c>
    </row>
    <row r="105" spans="2:13" s="8" customFormat="1" ht="23.25" customHeight="1" thickBot="1">
      <c r="B105" s="112" t="s">
        <v>1</v>
      </c>
      <c r="C105" s="94"/>
      <c r="D105" s="41"/>
      <c r="E105" s="113" t="s">
        <v>111</v>
      </c>
      <c r="F105" s="113"/>
      <c r="G105" s="113"/>
      <c r="H105" s="113"/>
      <c r="I105" s="113"/>
      <c r="J105" s="114"/>
      <c r="K105" s="51">
        <f>K82+K92+K98+K103</f>
        <v>129210717</v>
      </c>
      <c r="L105" s="51">
        <f>L82+L92+L98+L103</f>
        <v>18023688.009999998</v>
      </c>
      <c r="M105" s="52">
        <f>L105/K105*100</f>
        <v>13.949065858058814</v>
      </c>
    </row>
    <row r="106" spans="2:13" s="8" customFormat="1" ht="23.25" customHeight="1">
      <c r="B106" s="11"/>
      <c r="C106" s="11"/>
      <c r="D106" s="11"/>
      <c r="E106" s="11"/>
      <c r="F106" s="11"/>
      <c r="G106" s="11"/>
      <c r="H106" s="11"/>
      <c r="I106" s="11"/>
      <c r="J106" s="9"/>
      <c r="K106" s="10"/>
      <c r="L106" s="10"/>
    </row>
  </sheetData>
  <mergeCells count="389">
    <mergeCell ref="B80:C80"/>
    <mergeCell ref="D80:E80"/>
    <mergeCell ref="F80:G80"/>
    <mergeCell ref="H80:I80"/>
    <mergeCell ref="B81:C81"/>
    <mergeCell ref="D81:E81"/>
    <mergeCell ref="F81:G81"/>
    <mergeCell ref="H81:I81"/>
    <mergeCell ref="B51:C51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B104:C104"/>
    <mergeCell ref="D104:E104"/>
    <mergeCell ref="F104:G104"/>
    <mergeCell ref="H104:I104"/>
    <mergeCell ref="B105:C105"/>
    <mergeCell ref="E105:J105"/>
    <mergeCell ref="B2:M2"/>
    <mergeCell ref="B101:C101"/>
    <mergeCell ref="D101:E101"/>
    <mergeCell ref="F101:G101"/>
    <mergeCell ref="H101:I101"/>
    <mergeCell ref="B102:C102"/>
    <mergeCell ref="D102:E102"/>
    <mergeCell ref="F102:G102"/>
    <mergeCell ref="H102:I102"/>
    <mergeCell ref="B103:C103"/>
    <mergeCell ref="D103:E103"/>
    <mergeCell ref="F103:G103"/>
    <mergeCell ref="H103:I103"/>
    <mergeCell ref="B96:C96"/>
    <mergeCell ref="D96:E96"/>
    <mergeCell ref="F96:G96"/>
    <mergeCell ref="H96:I96"/>
    <mergeCell ref="B86:C86"/>
    <mergeCell ref="H86:I86"/>
    <mergeCell ref="F86:G86"/>
    <mergeCell ref="D86:E86"/>
    <mergeCell ref="H88:I88"/>
    <mergeCell ref="H89:I89"/>
    <mergeCell ref="H90:I90"/>
    <mergeCell ref="H92:I92"/>
    <mergeCell ref="H91:I91"/>
    <mergeCell ref="B91:C91"/>
    <mergeCell ref="D91:E91"/>
    <mergeCell ref="F91:G91"/>
    <mergeCell ref="H87:I87"/>
    <mergeCell ref="B95:C95"/>
    <mergeCell ref="D95:E95"/>
    <mergeCell ref="F95:G95"/>
    <mergeCell ref="H95:I95"/>
    <mergeCell ref="B88:C88"/>
    <mergeCell ref="B89:C89"/>
    <mergeCell ref="B90:C90"/>
    <mergeCell ref="B92:C92"/>
    <mergeCell ref="D88:E88"/>
    <mergeCell ref="D89:E89"/>
    <mergeCell ref="D90:E90"/>
    <mergeCell ref="D92:E92"/>
    <mergeCell ref="F88:G88"/>
    <mergeCell ref="F89:G89"/>
    <mergeCell ref="F90:G90"/>
    <mergeCell ref="F92:G92"/>
    <mergeCell ref="H35:I35"/>
    <mergeCell ref="H34:I34"/>
    <mergeCell ref="H36:I36"/>
    <mergeCell ref="H37:I37"/>
    <mergeCell ref="H38:I38"/>
    <mergeCell ref="H39:I39"/>
    <mergeCell ref="H40:I40"/>
    <mergeCell ref="F40:G40"/>
    <mergeCell ref="B82:C82"/>
    <mergeCell ref="D82:E82"/>
    <mergeCell ref="F82:G82"/>
    <mergeCell ref="H82:I82"/>
    <mergeCell ref="D35:E35"/>
    <mergeCell ref="D36:E36"/>
    <mergeCell ref="D37:E37"/>
    <mergeCell ref="D38:E38"/>
    <mergeCell ref="D39:E39"/>
    <mergeCell ref="D40:E40"/>
    <mergeCell ref="F34:G34"/>
    <mergeCell ref="F35:G35"/>
    <mergeCell ref="F36:G36"/>
    <mergeCell ref="F37:G37"/>
    <mergeCell ref="F38:G38"/>
    <mergeCell ref="F39:G39"/>
    <mergeCell ref="F97:G97"/>
    <mergeCell ref="H97:I97"/>
    <mergeCell ref="B98:C98"/>
    <mergeCell ref="D98:E98"/>
    <mergeCell ref="F98:G98"/>
    <mergeCell ref="H98:I98"/>
    <mergeCell ref="B78:C78"/>
    <mergeCell ref="D78:E78"/>
    <mergeCell ref="F78:G78"/>
    <mergeCell ref="H78:I78"/>
    <mergeCell ref="B79:C79"/>
    <mergeCell ref="D79:E79"/>
    <mergeCell ref="F79:G79"/>
    <mergeCell ref="H79:I79"/>
    <mergeCell ref="B97:C97"/>
    <mergeCell ref="D97:E97"/>
    <mergeCell ref="B84:M84"/>
    <mergeCell ref="D85:E85"/>
    <mergeCell ref="B85:C85"/>
    <mergeCell ref="F85:G85"/>
    <mergeCell ref="H85:I85"/>
    <mergeCell ref="B87:C87"/>
    <mergeCell ref="D87:E87"/>
    <mergeCell ref="F87:G87"/>
    <mergeCell ref="F77:G77"/>
    <mergeCell ref="H77:I77"/>
    <mergeCell ref="B76:C76"/>
    <mergeCell ref="D76:E76"/>
    <mergeCell ref="F76:G76"/>
    <mergeCell ref="H76:I76"/>
    <mergeCell ref="B75:C75"/>
    <mergeCell ref="D75:E75"/>
    <mergeCell ref="F75:G75"/>
    <mergeCell ref="H75:I75"/>
    <mergeCell ref="B77:C77"/>
    <mergeCell ref="D77:E77"/>
    <mergeCell ref="F74:G74"/>
    <mergeCell ref="H74:I74"/>
    <mergeCell ref="B73:C73"/>
    <mergeCell ref="D73:E73"/>
    <mergeCell ref="F73:G73"/>
    <mergeCell ref="H73:I73"/>
    <mergeCell ref="B72:C72"/>
    <mergeCell ref="D72:E72"/>
    <mergeCell ref="F72:G72"/>
    <mergeCell ref="H72:I72"/>
    <mergeCell ref="B74:C74"/>
    <mergeCell ref="D74:E74"/>
    <mergeCell ref="F71:G71"/>
    <mergeCell ref="H71:I71"/>
    <mergeCell ref="B70:C70"/>
    <mergeCell ref="D70:E70"/>
    <mergeCell ref="F70:G70"/>
    <mergeCell ref="H70:I70"/>
    <mergeCell ref="B68:C68"/>
    <mergeCell ref="D68:E68"/>
    <mergeCell ref="F68:G68"/>
    <mergeCell ref="H68:I68"/>
    <mergeCell ref="B69:C69"/>
    <mergeCell ref="D69:E69"/>
    <mergeCell ref="F69:G69"/>
    <mergeCell ref="H69:I69"/>
    <mergeCell ref="B71:C71"/>
    <mergeCell ref="D71:E71"/>
    <mergeCell ref="F66:G66"/>
    <mergeCell ref="H66:I66"/>
    <mergeCell ref="B67:C67"/>
    <mergeCell ref="D67:E67"/>
    <mergeCell ref="F67:G67"/>
    <mergeCell ref="H67:I67"/>
    <mergeCell ref="B65:C65"/>
    <mergeCell ref="D65:E65"/>
    <mergeCell ref="F65:G65"/>
    <mergeCell ref="H65:I65"/>
    <mergeCell ref="B66:C66"/>
    <mergeCell ref="D66:E66"/>
    <mergeCell ref="F63:G63"/>
    <mergeCell ref="H63:I63"/>
    <mergeCell ref="B64:C64"/>
    <mergeCell ref="D64:E64"/>
    <mergeCell ref="F64:G64"/>
    <mergeCell ref="H64:I64"/>
    <mergeCell ref="B61:C61"/>
    <mergeCell ref="D61:E61"/>
    <mergeCell ref="F61:G61"/>
    <mergeCell ref="H61:I61"/>
    <mergeCell ref="B62:C62"/>
    <mergeCell ref="D62:E62"/>
    <mergeCell ref="F62:G62"/>
    <mergeCell ref="H62:I62"/>
    <mergeCell ref="B63:C63"/>
    <mergeCell ref="D63:E63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F56:G56"/>
    <mergeCell ref="H56:I56"/>
    <mergeCell ref="B54:C54"/>
    <mergeCell ref="D54:E54"/>
    <mergeCell ref="F54:G54"/>
    <mergeCell ref="H54:I54"/>
    <mergeCell ref="B55:C55"/>
    <mergeCell ref="D55:E55"/>
    <mergeCell ref="F55:G55"/>
    <mergeCell ref="H55:I55"/>
    <mergeCell ref="B56:C56"/>
    <mergeCell ref="D56:E56"/>
    <mergeCell ref="B49:C49"/>
    <mergeCell ref="D49:E49"/>
    <mergeCell ref="F49:G49"/>
    <mergeCell ref="H49:I49"/>
    <mergeCell ref="B50:C50"/>
    <mergeCell ref="D50:E50"/>
    <mergeCell ref="F50:G50"/>
    <mergeCell ref="H50:I50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B35:C35"/>
    <mergeCell ref="B36:C36"/>
    <mergeCell ref="B37:C37"/>
    <mergeCell ref="B38:C38"/>
    <mergeCell ref="B39:C39"/>
    <mergeCell ref="B40:C40"/>
    <mergeCell ref="D34:E34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7:C7"/>
    <mergeCell ref="D7:E7"/>
    <mergeCell ref="F7:G7"/>
    <mergeCell ref="H7:I7"/>
    <mergeCell ref="B8:C8"/>
    <mergeCell ref="D8:E8"/>
    <mergeCell ref="F8:G8"/>
    <mergeCell ref="H8:I8"/>
    <mergeCell ref="B6:C6"/>
    <mergeCell ref="D6:E6"/>
    <mergeCell ref="F6:G6"/>
    <mergeCell ref="H6:I6"/>
    <mergeCell ref="B4:C4"/>
    <mergeCell ref="D4:E4"/>
    <mergeCell ref="F4:G4"/>
    <mergeCell ref="H4:I4"/>
    <mergeCell ref="B5:C5"/>
    <mergeCell ref="D5:E5"/>
    <mergeCell ref="F5:G5"/>
    <mergeCell ref="H5:I5"/>
    <mergeCell ref="B1:L1"/>
    <mergeCell ref="B3:C3"/>
    <mergeCell ref="D3:E3"/>
    <mergeCell ref="F3:G3"/>
    <mergeCell ref="H3:I3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2023-03-10T12:25:10Z</dcterms:modified>
</cp:coreProperties>
</file>